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ichter1\richter-research\a CALHOUN\CALHOUN CZO\Sample Data\Mineral soil\Cross-Watershed_2014 collection\"/>
    </mc:Choice>
  </mc:AlternateContent>
  <bookViews>
    <workbookView xWindow="0" yWindow="0" windowWidth="28800" windowHeight="12435"/>
  </bookViews>
  <sheets>
    <sheet name="XWS texture summary" sheetId="6" r:id="rId1"/>
    <sheet name="Tx calc formulas" sheetId="5" r:id="rId2"/>
    <sheet name="Texture merge beaker wts." sheetId="11" r:id="rId3"/>
    <sheet name="Beaker wts. by analysis date" sheetId="9" r:id="rId4"/>
    <sheet name="Texture-raw data" sheetId="4" r:id="rId5"/>
    <sheet name="Texture-clean beaker wts" sheetId="7" r:id="rId6"/>
    <sheet name="AD-OD conversion factors" sheetId="8" r:id="rId7"/>
  </sheets>
  <calcPr calcId="152511"/>
</workbook>
</file>

<file path=xl/calcChain.xml><?xml version="1.0" encoding="utf-8"?>
<calcChain xmlns="http://schemas.openxmlformats.org/spreadsheetml/2006/main">
  <c r="Q92" i="5" l="1"/>
  <c r="K106" i="5" s="1"/>
  <c r="J172" i="5"/>
  <c r="K172" i="5" s="1"/>
  <c r="I172" i="5"/>
  <c r="J171" i="5"/>
  <c r="I171" i="5"/>
  <c r="J170" i="5"/>
  <c r="K170" i="5" s="1"/>
  <c r="I170" i="5"/>
  <c r="J169" i="5"/>
  <c r="I169" i="5"/>
  <c r="J168" i="5"/>
  <c r="K168" i="5" s="1"/>
  <c r="I168" i="5"/>
  <c r="J167" i="5"/>
  <c r="I167" i="5"/>
  <c r="Q158" i="5" s="1"/>
  <c r="J166" i="5"/>
  <c r="K166" i="5" s="1"/>
  <c r="I166" i="5"/>
  <c r="M166" i="5" s="1"/>
  <c r="J165" i="5"/>
  <c r="I165" i="5"/>
  <c r="J164" i="5"/>
  <c r="K164" i="5" s="1"/>
  <c r="I164" i="5"/>
  <c r="M164" i="5" s="1"/>
  <c r="J163" i="5"/>
  <c r="I163" i="5"/>
  <c r="J162" i="5"/>
  <c r="K162" i="5" s="1"/>
  <c r="I162" i="5"/>
  <c r="M162" i="5" s="1"/>
  <c r="J161" i="5"/>
  <c r="K161" i="5" s="1"/>
  <c r="I161" i="5"/>
  <c r="J160" i="5"/>
  <c r="K160" i="5" s="1"/>
  <c r="I160" i="5"/>
  <c r="M160" i="5" s="1"/>
  <c r="J159" i="5"/>
  <c r="I159" i="5"/>
  <c r="M159" i="5" s="1"/>
  <c r="J155" i="5"/>
  <c r="I155" i="5"/>
  <c r="J154" i="5"/>
  <c r="I154" i="5"/>
  <c r="J153" i="5"/>
  <c r="I153" i="5"/>
  <c r="J152" i="5"/>
  <c r="I152" i="5"/>
  <c r="J151" i="5"/>
  <c r="I151" i="5"/>
  <c r="J150" i="5"/>
  <c r="I150" i="5"/>
  <c r="J149" i="5"/>
  <c r="I149" i="5"/>
  <c r="J148" i="5"/>
  <c r="I148" i="5"/>
  <c r="J147" i="5"/>
  <c r="I147" i="5"/>
  <c r="Q136" i="5" s="1"/>
  <c r="J146" i="5"/>
  <c r="I146" i="5"/>
  <c r="J145" i="5"/>
  <c r="I145" i="5"/>
  <c r="J144" i="5"/>
  <c r="I144" i="5"/>
  <c r="J143" i="5"/>
  <c r="I143" i="5"/>
  <c r="J142" i="5"/>
  <c r="I142" i="5"/>
  <c r="J141" i="5"/>
  <c r="I141" i="5"/>
  <c r="M141" i="5" s="1"/>
  <c r="J140" i="5"/>
  <c r="I140" i="5"/>
  <c r="J139" i="5"/>
  <c r="I139" i="5"/>
  <c r="M139" i="5" s="1"/>
  <c r="J138" i="5"/>
  <c r="I138" i="5"/>
  <c r="J137" i="5"/>
  <c r="I137" i="5"/>
  <c r="M137" i="5" s="1"/>
  <c r="J133" i="5"/>
  <c r="I133" i="5"/>
  <c r="J132" i="5"/>
  <c r="K132" i="5" s="1"/>
  <c r="I132" i="5"/>
  <c r="M132" i="5" s="1"/>
  <c r="J131" i="5"/>
  <c r="I131" i="5"/>
  <c r="J130" i="5"/>
  <c r="K130" i="5" s="1"/>
  <c r="I130" i="5"/>
  <c r="M130" i="5" s="1"/>
  <c r="J129" i="5"/>
  <c r="I129" i="5"/>
  <c r="J128" i="5"/>
  <c r="K128" i="5" s="1"/>
  <c r="I128" i="5"/>
  <c r="M128" i="5" s="1"/>
  <c r="J127" i="5"/>
  <c r="I127" i="5"/>
  <c r="J126" i="5"/>
  <c r="K126" i="5" s="1"/>
  <c r="I126" i="5"/>
  <c r="M126" i="5" s="1"/>
  <c r="J125" i="5"/>
  <c r="I125" i="5"/>
  <c r="J124" i="5"/>
  <c r="K124" i="5" s="1"/>
  <c r="I124" i="5"/>
  <c r="M124" i="5" s="1"/>
  <c r="J123" i="5"/>
  <c r="I123" i="5"/>
  <c r="J122" i="5"/>
  <c r="K122" i="5" s="1"/>
  <c r="I122" i="5"/>
  <c r="M122" i="5" s="1"/>
  <c r="J121" i="5"/>
  <c r="I121" i="5"/>
  <c r="J120" i="5"/>
  <c r="K120" i="5" s="1"/>
  <c r="I120" i="5"/>
  <c r="M120" i="5" s="1"/>
  <c r="J119" i="5"/>
  <c r="I119" i="5"/>
  <c r="J118" i="5"/>
  <c r="K118" i="5" s="1"/>
  <c r="I118" i="5"/>
  <c r="M118" i="5" s="1"/>
  <c r="J117" i="5"/>
  <c r="I117" i="5"/>
  <c r="J116" i="5"/>
  <c r="K116" i="5" s="1"/>
  <c r="I116" i="5"/>
  <c r="M116" i="5" s="1"/>
  <c r="J115" i="5"/>
  <c r="I115" i="5"/>
  <c r="Q114" i="5" s="1"/>
  <c r="J111" i="5"/>
  <c r="K111" i="5" s="1"/>
  <c r="I111" i="5"/>
  <c r="M111" i="5" s="1"/>
  <c r="J110" i="5"/>
  <c r="K110" i="5" s="1"/>
  <c r="I110" i="5"/>
  <c r="M110" i="5" s="1"/>
  <c r="J109" i="5"/>
  <c r="K109" i="5" s="1"/>
  <c r="I109" i="5"/>
  <c r="M109" i="5" s="1"/>
  <c r="J108" i="5"/>
  <c r="I108" i="5"/>
  <c r="J107" i="5"/>
  <c r="K107" i="5" s="1"/>
  <c r="I107" i="5"/>
  <c r="M107" i="5" s="1"/>
  <c r="J106" i="5"/>
  <c r="I106" i="5"/>
  <c r="M106" i="5" s="1"/>
  <c r="J105" i="5"/>
  <c r="K105" i="5" s="1"/>
  <c r="I105" i="5"/>
  <c r="M105" i="5" s="1"/>
  <c r="J104" i="5"/>
  <c r="I104" i="5"/>
  <c r="M104" i="5" s="1"/>
  <c r="J103" i="5"/>
  <c r="K103" i="5" s="1"/>
  <c r="I103" i="5"/>
  <c r="M103" i="5" s="1"/>
  <c r="J102" i="5"/>
  <c r="I102" i="5"/>
  <c r="M102" i="5" s="1"/>
  <c r="J101" i="5"/>
  <c r="K101" i="5" s="1"/>
  <c r="I101" i="5"/>
  <c r="M101" i="5" s="1"/>
  <c r="J100" i="5"/>
  <c r="I100" i="5"/>
  <c r="M100" i="5" s="1"/>
  <c r="J99" i="5"/>
  <c r="K99" i="5" s="1"/>
  <c r="I99" i="5"/>
  <c r="M99" i="5" s="1"/>
  <c r="J98" i="5"/>
  <c r="I98" i="5"/>
  <c r="M98" i="5" s="1"/>
  <c r="J97" i="5"/>
  <c r="K97" i="5" s="1"/>
  <c r="I97" i="5"/>
  <c r="M97" i="5" s="1"/>
  <c r="J96" i="5"/>
  <c r="I96" i="5"/>
  <c r="M96" i="5" s="1"/>
  <c r="J95" i="5"/>
  <c r="K95" i="5" s="1"/>
  <c r="I95" i="5"/>
  <c r="M95" i="5" s="1"/>
  <c r="J94" i="5"/>
  <c r="I94" i="5"/>
  <c r="M94" i="5" s="1"/>
  <c r="J93" i="5"/>
  <c r="K93" i="5" s="1"/>
  <c r="I93" i="5"/>
  <c r="J89" i="5"/>
  <c r="I89" i="5"/>
  <c r="J88" i="5"/>
  <c r="I88" i="5"/>
  <c r="J87" i="5"/>
  <c r="I87" i="5"/>
  <c r="J86" i="5"/>
  <c r="I86" i="5"/>
  <c r="J85" i="5"/>
  <c r="I85" i="5"/>
  <c r="J84" i="5"/>
  <c r="I84" i="5"/>
  <c r="J83" i="5"/>
  <c r="I83" i="5"/>
  <c r="J82" i="5"/>
  <c r="I82" i="5"/>
  <c r="J81" i="5"/>
  <c r="I81" i="5"/>
  <c r="J80" i="5"/>
  <c r="I80" i="5"/>
  <c r="J79" i="5"/>
  <c r="I79" i="5"/>
  <c r="J78" i="5"/>
  <c r="I78" i="5"/>
  <c r="Q71" i="5" s="1"/>
  <c r="J77" i="5"/>
  <c r="I77" i="5"/>
  <c r="J76" i="5"/>
  <c r="I76" i="5"/>
  <c r="J75" i="5"/>
  <c r="I75" i="5"/>
  <c r="J74" i="5"/>
  <c r="I74" i="5"/>
  <c r="J73" i="5"/>
  <c r="I73" i="5"/>
  <c r="J72" i="5"/>
  <c r="I72" i="5"/>
  <c r="M72" i="5" s="1"/>
  <c r="J68" i="5"/>
  <c r="I68" i="5"/>
  <c r="J67" i="5"/>
  <c r="K67" i="5" s="1"/>
  <c r="I67" i="5"/>
  <c r="J66" i="5"/>
  <c r="I66" i="5"/>
  <c r="J65" i="5"/>
  <c r="K65" i="5" s="1"/>
  <c r="I65" i="5"/>
  <c r="J64" i="5"/>
  <c r="I64" i="5"/>
  <c r="J63" i="5"/>
  <c r="K63" i="5" s="1"/>
  <c r="I63" i="5"/>
  <c r="J62" i="5"/>
  <c r="I62" i="5"/>
  <c r="J61" i="5"/>
  <c r="K61" i="5" s="1"/>
  <c r="I61" i="5"/>
  <c r="J60" i="5"/>
  <c r="I60" i="5"/>
  <c r="J59" i="5"/>
  <c r="K59" i="5" s="1"/>
  <c r="I59" i="5"/>
  <c r="J58" i="5"/>
  <c r="I58" i="5"/>
  <c r="J57" i="5"/>
  <c r="K57" i="5" s="1"/>
  <c r="I57" i="5"/>
  <c r="J56" i="5"/>
  <c r="I56" i="5"/>
  <c r="J55" i="5"/>
  <c r="K55" i="5" s="1"/>
  <c r="I55" i="5"/>
  <c r="J54" i="5"/>
  <c r="I54" i="5"/>
  <c r="Q51" i="5" s="1"/>
  <c r="J53" i="5"/>
  <c r="K53" i="5" s="1"/>
  <c r="I53" i="5"/>
  <c r="M53" i="5" s="1"/>
  <c r="J52" i="5"/>
  <c r="I52" i="5"/>
  <c r="M74" i="5" l="1"/>
  <c r="M145" i="5"/>
  <c r="M151" i="5"/>
  <c r="L151" i="5" s="1"/>
  <c r="K72" i="5"/>
  <c r="K76" i="5"/>
  <c r="K82" i="5"/>
  <c r="K86" i="5"/>
  <c r="L86" i="5" s="1"/>
  <c r="O86" i="5" s="1"/>
  <c r="K143" i="5"/>
  <c r="L143" i="5" s="1"/>
  <c r="O143" i="5" s="1"/>
  <c r="M67" i="5"/>
  <c r="M61" i="5"/>
  <c r="M55" i="5"/>
  <c r="M65" i="5"/>
  <c r="M59" i="5"/>
  <c r="M63" i="5"/>
  <c r="M57" i="5"/>
  <c r="M56" i="5"/>
  <c r="M60" i="5"/>
  <c r="L60" i="5" s="1"/>
  <c r="P60" i="5" s="1"/>
  <c r="M62" i="5"/>
  <c r="M66" i="5"/>
  <c r="M68" i="5"/>
  <c r="M79" i="5"/>
  <c r="L79" i="5" s="1"/>
  <c r="O79" i="5" s="1"/>
  <c r="M83" i="5"/>
  <c r="K52" i="5"/>
  <c r="K56" i="5"/>
  <c r="K58" i="5"/>
  <c r="L58" i="5" s="1"/>
  <c r="K60" i="5"/>
  <c r="K62" i="5"/>
  <c r="K64" i="5"/>
  <c r="K66" i="5"/>
  <c r="L66" i="5" s="1"/>
  <c r="K68" i="5"/>
  <c r="K73" i="5"/>
  <c r="K75" i="5"/>
  <c r="L75" i="5" s="1"/>
  <c r="O75" i="5" s="1"/>
  <c r="K77" i="5"/>
  <c r="L77" i="5" s="1"/>
  <c r="O77" i="5" s="1"/>
  <c r="K79" i="5"/>
  <c r="K81" i="5"/>
  <c r="K83" i="5"/>
  <c r="K85" i="5"/>
  <c r="K87" i="5"/>
  <c r="K89" i="5"/>
  <c r="K117" i="5"/>
  <c r="K119" i="5"/>
  <c r="L119" i="5" s="1"/>
  <c r="O119" i="5" s="1"/>
  <c r="K121" i="5"/>
  <c r="K123" i="5"/>
  <c r="K125" i="5"/>
  <c r="K127" i="5"/>
  <c r="L127" i="5" s="1"/>
  <c r="O127" i="5" s="1"/>
  <c r="K129" i="5"/>
  <c r="K131" i="5"/>
  <c r="K133" i="5"/>
  <c r="K138" i="5"/>
  <c r="K140" i="5"/>
  <c r="K142" i="5"/>
  <c r="K144" i="5"/>
  <c r="K146" i="5"/>
  <c r="K163" i="5"/>
  <c r="K165" i="5"/>
  <c r="K169" i="5"/>
  <c r="P169" i="5" s="1"/>
  <c r="K171" i="5"/>
  <c r="M76" i="5"/>
  <c r="L116" i="5"/>
  <c r="O116" i="5" s="1"/>
  <c r="P116" i="5"/>
  <c r="M143" i="5"/>
  <c r="M149" i="5"/>
  <c r="M155" i="5"/>
  <c r="N116" i="5"/>
  <c r="K139" i="5"/>
  <c r="K153" i="5"/>
  <c r="M86" i="5"/>
  <c r="M80" i="5"/>
  <c r="L80" i="5" s="1"/>
  <c r="O80" i="5" s="1"/>
  <c r="M73" i="5"/>
  <c r="M84" i="5"/>
  <c r="M77" i="5"/>
  <c r="M88" i="5"/>
  <c r="L88" i="5" s="1"/>
  <c r="O88" i="5" s="1"/>
  <c r="M82" i="5"/>
  <c r="M75" i="5"/>
  <c r="L137" i="5"/>
  <c r="O137" i="5" s="1"/>
  <c r="P137" i="5"/>
  <c r="K154" i="5"/>
  <c r="K148" i="5"/>
  <c r="K152" i="5"/>
  <c r="K150" i="5"/>
  <c r="M153" i="5"/>
  <c r="K74" i="5"/>
  <c r="K80" i="5"/>
  <c r="K84" i="5"/>
  <c r="L84" i="5" s="1"/>
  <c r="O84" i="5" s="1"/>
  <c r="K88" i="5"/>
  <c r="K137" i="5"/>
  <c r="K141" i="5"/>
  <c r="N141" i="5" s="1"/>
  <c r="K145" i="5"/>
  <c r="P145" i="5" s="1"/>
  <c r="K149" i="5"/>
  <c r="K151" i="5"/>
  <c r="K155" i="5"/>
  <c r="M52" i="5"/>
  <c r="M58" i="5"/>
  <c r="M64" i="5"/>
  <c r="M81" i="5"/>
  <c r="M85" i="5"/>
  <c r="L85" i="5" s="1"/>
  <c r="O85" i="5" s="1"/>
  <c r="M87" i="5"/>
  <c r="M89" i="5"/>
  <c r="M131" i="5"/>
  <c r="M125" i="5"/>
  <c r="L125" i="5" s="1"/>
  <c r="O125" i="5" s="1"/>
  <c r="M119" i="5"/>
  <c r="M133" i="5"/>
  <c r="M127" i="5"/>
  <c r="M121" i="5"/>
  <c r="P121" i="5" s="1"/>
  <c r="M129" i="5"/>
  <c r="M123" i="5"/>
  <c r="M117" i="5"/>
  <c r="L117" i="5" s="1"/>
  <c r="O117" i="5" s="1"/>
  <c r="M138" i="5"/>
  <c r="L138" i="5" s="1"/>
  <c r="M140" i="5"/>
  <c r="M142" i="5"/>
  <c r="L142" i="5" s="1"/>
  <c r="M144" i="5"/>
  <c r="L144" i="5" s="1"/>
  <c r="P144" i="5" s="1"/>
  <c r="M146" i="5"/>
  <c r="L146" i="5" s="1"/>
  <c r="M148" i="5"/>
  <c r="M150" i="5"/>
  <c r="L150" i="5" s="1"/>
  <c r="M152" i="5"/>
  <c r="L152" i="5" s="1"/>
  <c r="O152" i="5" s="1"/>
  <c r="M154" i="5"/>
  <c r="L154" i="5" s="1"/>
  <c r="M170" i="5"/>
  <c r="M161" i="5"/>
  <c r="M168" i="5"/>
  <c r="L168" i="5" s="1"/>
  <c r="M165" i="5"/>
  <c r="M163" i="5"/>
  <c r="L163" i="5" s="1"/>
  <c r="M172" i="5"/>
  <c r="L172" i="5" s="1"/>
  <c r="K159" i="5"/>
  <c r="M169" i="5"/>
  <c r="M171" i="5"/>
  <c r="K96" i="5"/>
  <c r="K102" i="5"/>
  <c r="L102" i="5" s="1"/>
  <c r="M93" i="5"/>
  <c r="K98" i="5"/>
  <c r="K104" i="5"/>
  <c r="K94" i="5"/>
  <c r="L94" i="5" s="1"/>
  <c r="K100" i="5"/>
  <c r="N164" i="5"/>
  <c r="P165" i="5"/>
  <c r="L160" i="5"/>
  <c r="O160" i="5" s="1"/>
  <c r="L164" i="5"/>
  <c r="O164" i="5" s="1"/>
  <c r="P166" i="5"/>
  <c r="L169" i="5"/>
  <c r="O169" i="5" s="1"/>
  <c r="L162" i="5"/>
  <c r="O162" i="5" s="1"/>
  <c r="L166" i="5"/>
  <c r="O166" i="5" s="1"/>
  <c r="L161" i="5"/>
  <c r="L165" i="5"/>
  <c r="L170" i="5"/>
  <c r="P170" i="5" s="1"/>
  <c r="L139" i="5"/>
  <c r="O139" i="5" s="1"/>
  <c r="L141" i="5"/>
  <c r="O141" i="5" s="1"/>
  <c r="L145" i="5"/>
  <c r="O145" i="5" s="1"/>
  <c r="P139" i="5"/>
  <c r="P141" i="5"/>
  <c r="L148" i="5"/>
  <c r="O148" i="5" s="1"/>
  <c r="L140" i="5"/>
  <c r="P140" i="5" s="1"/>
  <c r="L149" i="5"/>
  <c r="P149" i="5" s="1"/>
  <c r="L153" i="5"/>
  <c r="P153" i="5" s="1"/>
  <c r="L155" i="5"/>
  <c r="N124" i="5"/>
  <c r="N132" i="5"/>
  <c r="P124" i="5"/>
  <c r="P132" i="5"/>
  <c r="P123" i="5"/>
  <c r="L118" i="5"/>
  <c r="O118" i="5" s="1"/>
  <c r="L120" i="5"/>
  <c r="O120" i="5" s="1"/>
  <c r="L122" i="5"/>
  <c r="O122" i="5" s="1"/>
  <c r="L124" i="5"/>
  <c r="O124" i="5" s="1"/>
  <c r="L126" i="5"/>
  <c r="O126" i="5" s="1"/>
  <c r="L128" i="5"/>
  <c r="O128" i="5" s="1"/>
  <c r="L130" i="5"/>
  <c r="O130" i="5" s="1"/>
  <c r="L132" i="5"/>
  <c r="O132" i="5" s="1"/>
  <c r="L121" i="5"/>
  <c r="O121" i="5" s="1"/>
  <c r="L123" i="5"/>
  <c r="O123" i="5" s="1"/>
  <c r="L129" i="5"/>
  <c r="O129" i="5" s="1"/>
  <c r="L133" i="5"/>
  <c r="O133" i="5" s="1"/>
  <c r="N99" i="5"/>
  <c r="L97" i="5"/>
  <c r="O97" i="5" s="1"/>
  <c r="P99" i="5"/>
  <c r="L101" i="5"/>
  <c r="O101" i="5" s="1"/>
  <c r="L105" i="5"/>
  <c r="O105" i="5" s="1"/>
  <c r="L95" i="5"/>
  <c r="O95" i="5" s="1"/>
  <c r="P97" i="5"/>
  <c r="L99" i="5"/>
  <c r="O99" i="5" s="1"/>
  <c r="L103" i="5"/>
  <c r="O103" i="5" s="1"/>
  <c r="P105" i="5"/>
  <c r="L107" i="5"/>
  <c r="O107" i="5" s="1"/>
  <c r="L110" i="5"/>
  <c r="O110" i="5" s="1"/>
  <c r="L96" i="5"/>
  <c r="L98" i="5"/>
  <c r="L100" i="5"/>
  <c r="P100" i="5" s="1"/>
  <c r="L104" i="5"/>
  <c r="L106" i="5"/>
  <c r="L109" i="5"/>
  <c r="P109" i="5" s="1"/>
  <c r="L111" i="5"/>
  <c r="P111" i="5" s="1"/>
  <c r="L73" i="5"/>
  <c r="O73" i="5" s="1"/>
  <c r="L82" i="5"/>
  <c r="O82" i="5" s="1"/>
  <c r="L74" i="5"/>
  <c r="O74" i="5" s="1"/>
  <c r="L76" i="5"/>
  <c r="O76" i="5" s="1"/>
  <c r="L81" i="5"/>
  <c r="O81" i="5" s="1"/>
  <c r="L83" i="5"/>
  <c r="O83" i="5" s="1"/>
  <c r="L87" i="5"/>
  <c r="O87" i="5" s="1"/>
  <c r="L89" i="5"/>
  <c r="O89" i="5" s="1"/>
  <c r="P53" i="5"/>
  <c r="N61" i="5"/>
  <c r="N65" i="5"/>
  <c r="L55" i="5"/>
  <c r="O55" i="5" s="1"/>
  <c r="P55" i="5"/>
  <c r="L57" i="5"/>
  <c r="O57" i="5" s="1"/>
  <c r="P57" i="5"/>
  <c r="L61" i="5"/>
  <c r="O61" i="5" s="1"/>
  <c r="P61" i="5"/>
  <c r="L63" i="5"/>
  <c r="O63" i="5" s="1"/>
  <c r="P63" i="5"/>
  <c r="L65" i="5"/>
  <c r="O65" i="5" s="1"/>
  <c r="P65" i="5"/>
  <c r="L53" i="5"/>
  <c r="L56" i="5"/>
  <c r="L62" i="5"/>
  <c r="P62" i="5" s="1"/>
  <c r="L64" i="5"/>
  <c r="L68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118" i="11"/>
  <c r="F110" i="11"/>
  <c r="F119" i="11"/>
  <c r="F123" i="11"/>
  <c r="F121" i="11"/>
  <c r="F120" i="11"/>
  <c r="F111" i="11"/>
  <c r="F122" i="11"/>
  <c r="F112" i="11"/>
  <c r="F116" i="11"/>
  <c r="F113" i="11"/>
  <c r="F115" i="11"/>
  <c r="F117" i="11"/>
  <c r="F114" i="11"/>
  <c r="F98" i="11"/>
  <c r="F88" i="11"/>
  <c r="F105" i="11"/>
  <c r="F102" i="11"/>
  <c r="F100" i="11"/>
  <c r="F96" i="11"/>
  <c r="F104" i="11"/>
  <c r="F90" i="11"/>
  <c r="F89" i="11"/>
  <c r="F91" i="11"/>
  <c r="F92" i="11"/>
  <c r="F103" i="11"/>
  <c r="F95" i="11"/>
  <c r="F106" i="11"/>
  <c r="F94" i="11"/>
  <c r="F93" i="11"/>
  <c r="F99" i="11"/>
  <c r="F97" i="11"/>
  <c r="F101" i="11"/>
  <c r="F66" i="11"/>
  <c r="F73" i="11"/>
  <c r="F67" i="11"/>
  <c r="F83" i="11"/>
  <c r="F84" i="11"/>
  <c r="F81" i="11"/>
  <c r="F71" i="11"/>
  <c r="F69" i="11"/>
  <c r="F80" i="11"/>
  <c r="F76" i="11"/>
  <c r="F79" i="11"/>
  <c r="F74" i="11"/>
  <c r="F82" i="11"/>
  <c r="F75" i="11"/>
  <c r="F68" i="11"/>
  <c r="F77" i="11"/>
  <c r="F72" i="11"/>
  <c r="F78" i="11"/>
  <c r="F70" i="11"/>
  <c r="F59" i="11"/>
  <c r="F50" i="11"/>
  <c r="F60" i="11"/>
  <c r="F62" i="11"/>
  <c r="F56" i="11"/>
  <c r="F57" i="11"/>
  <c r="F49" i="11"/>
  <c r="F54" i="11"/>
  <c r="F58" i="11"/>
  <c r="F45" i="11"/>
  <c r="F52" i="11"/>
  <c r="F48" i="11"/>
  <c r="F61" i="11"/>
  <c r="F46" i="11"/>
  <c r="F44" i="11"/>
  <c r="F55" i="11"/>
  <c r="F53" i="11"/>
  <c r="F47" i="11"/>
  <c r="F51" i="11"/>
  <c r="F29" i="11"/>
  <c r="F40" i="11"/>
  <c r="F35" i="11"/>
  <c r="F25" i="11"/>
  <c r="F28" i="11"/>
  <c r="F36" i="11"/>
  <c r="F34" i="11"/>
  <c r="F27" i="11"/>
  <c r="F31" i="11"/>
  <c r="F33" i="11"/>
  <c r="F39" i="11"/>
  <c r="F24" i="11"/>
  <c r="F30" i="11"/>
  <c r="F38" i="11"/>
  <c r="F37" i="11"/>
  <c r="F26" i="11"/>
  <c r="F23" i="11"/>
  <c r="F32" i="11"/>
  <c r="F5" i="11"/>
  <c r="F14" i="11"/>
  <c r="F18" i="11"/>
  <c r="F3" i="11"/>
  <c r="F12" i="11"/>
  <c r="F9" i="11"/>
  <c r="F6" i="11"/>
  <c r="F19" i="11"/>
  <c r="F13" i="11"/>
  <c r="F17" i="11"/>
  <c r="F11" i="11"/>
  <c r="F8" i="11"/>
  <c r="F4" i="11"/>
  <c r="F10" i="11"/>
  <c r="F7" i="11"/>
  <c r="F16" i="11"/>
  <c r="F15" i="11"/>
  <c r="O154" i="5" l="1"/>
  <c r="N154" i="5"/>
  <c r="P159" i="5"/>
  <c r="P131" i="5"/>
  <c r="O150" i="5"/>
  <c r="N150" i="5"/>
  <c r="P150" i="5"/>
  <c r="P67" i="5"/>
  <c r="P52" i="5"/>
  <c r="L52" i="5"/>
  <c r="O52" i="5" s="1"/>
  <c r="L67" i="5"/>
  <c r="O67" i="5" s="1"/>
  <c r="L59" i="5"/>
  <c r="O59" i="5" s="1"/>
  <c r="P107" i="5"/>
  <c r="P102" i="5"/>
  <c r="L131" i="5"/>
  <c r="N129" i="5"/>
  <c r="P122" i="5"/>
  <c r="N122" i="5"/>
  <c r="P164" i="5"/>
  <c r="P162" i="5"/>
  <c r="N166" i="5"/>
  <c r="P93" i="5"/>
  <c r="L93" i="5"/>
  <c r="L72" i="5"/>
  <c r="N72" i="5"/>
  <c r="N107" i="5"/>
  <c r="L159" i="5"/>
  <c r="O159" i="5" s="1"/>
  <c r="N159" i="5"/>
  <c r="P130" i="5"/>
  <c r="N130" i="5"/>
  <c r="N145" i="5"/>
  <c r="P171" i="5"/>
  <c r="P160" i="5"/>
  <c r="N162" i="5"/>
  <c r="P129" i="5"/>
  <c r="N57" i="5"/>
  <c r="P154" i="5"/>
  <c r="L171" i="5"/>
  <c r="O171" i="5" s="1"/>
  <c r="N137" i="5"/>
  <c r="N52" i="5"/>
  <c r="O172" i="5"/>
  <c r="N172" i="5"/>
  <c r="N168" i="5"/>
  <c r="O168" i="5"/>
  <c r="P172" i="5"/>
  <c r="O165" i="5"/>
  <c r="N165" i="5"/>
  <c r="P168" i="5"/>
  <c r="N169" i="5"/>
  <c r="N160" i="5"/>
  <c r="N163" i="5"/>
  <c r="O163" i="5"/>
  <c r="N170" i="5"/>
  <c r="O170" i="5"/>
  <c r="O161" i="5"/>
  <c r="N161" i="5"/>
  <c r="P161" i="5"/>
  <c r="P163" i="5"/>
  <c r="O146" i="5"/>
  <c r="N146" i="5"/>
  <c r="N138" i="5"/>
  <c r="O138" i="5"/>
  <c r="O151" i="5"/>
  <c r="N151" i="5"/>
  <c r="O142" i="5"/>
  <c r="N142" i="5"/>
  <c r="P152" i="5"/>
  <c r="P143" i="5"/>
  <c r="O149" i="5"/>
  <c r="N149" i="5"/>
  <c r="O140" i="5"/>
  <c r="N140" i="5"/>
  <c r="P151" i="5"/>
  <c r="P142" i="5"/>
  <c r="N152" i="5"/>
  <c r="N143" i="5"/>
  <c r="O155" i="5"/>
  <c r="N155" i="5"/>
  <c r="P148" i="5"/>
  <c r="O153" i="5"/>
  <c r="N153" i="5"/>
  <c r="N144" i="5"/>
  <c r="O144" i="5"/>
  <c r="P155" i="5"/>
  <c r="P146" i="5"/>
  <c r="P138" i="5"/>
  <c r="N148" i="5"/>
  <c r="N139" i="5"/>
  <c r="P127" i="5"/>
  <c r="P119" i="5"/>
  <c r="N125" i="5"/>
  <c r="N127" i="5"/>
  <c r="P133" i="5"/>
  <c r="P125" i="5"/>
  <c r="P117" i="5"/>
  <c r="N123" i="5"/>
  <c r="P128" i="5"/>
  <c r="P120" i="5"/>
  <c r="N128" i="5"/>
  <c r="N120" i="5"/>
  <c r="N121" i="5"/>
  <c r="N133" i="5"/>
  <c r="N119" i="5"/>
  <c r="P126" i="5"/>
  <c r="P118" i="5"/>
  <c r="N126" i="5"/>
  <c r="N118" i="5"/>
  <c r="N117" i="5"/>
  <c r="O106" i="5"/>
  <c r="N106" i="5"/>
  <c r="O98" i="5"/>
  <c r="N98" i="5"/>
  <c r="N104" i="5"/>
  <c r="O104" i="5"/>
  <c r="N96" i="5"/>
  <c r="O96" i="5"/>
  <c r="P101" i="5"/>
  <c r="P106" i="5"/>
  <c r="P98" i="5"/>
  <c r="N105" i="5"/>
  <c r="N97" i="5"/>
  <c r="O111" i="5"/>
  <c r="N111" i="5"/>
  <c r="O102" i="5"/>
  <c r="N102" i="5"/>
  <c r="O94" i="5"/>
  <c r="N94" i="5"/>
  <c r="P103" i="5"/>
  <c r="P95" i="5"/>
  <c r="P104" i="5"/>
  <c r="P94" i="5"/>
  <c r="N103" i="5"/>
  <c r="N95" i="5"/>
  <c r="O109" i="5"/>
  <c r="N109" i="5"/>
  <c r="N100" i="5"/>
  <c r="O100" i="5"/>
  <c r="P110" i="5"/>
  <c r="N110" i="5"/>
  <c r="N101" i="5"/>
  <c r="P96" i="5"/>
  <c r="N81" i="5"/>
  <c r="P80" i="5"/>
  <c r="N88" i="5"/>
  <c r="N80" i="5"/>
  <c r="P89" i="5"/>
  <c r="N87" i="5"/>
  <c r="N79" i="5"/>
  <c r="P86" i="5"/>
  <c r="P77" i="5"/>
  <c r="N86" i="5"/>
  <c r="N77" i="5"/>
  <c r="P87" i="5"/>
  <c r="P79" i="5"/>
  <c r="N85" i="5"/>
  <c r="N76" i="5"/>
  <c r="P84" i="5"/>
  <c r="P75" i="5"/>
  <c r="N84" i="5"/>
  <c r="N75" i="5"/>
  <c r="P85" i="5"/>
  <c r="P76" i="5"/>
  <c r="N89" i="5"/>
  <c r="P88" i="5"/>
  <c r="P81" i="5"/>
  <c r="N83" i="5"/>
  <c r="N74" i="5"/>
  <c r="P82" i="5"/>
  <c r="P73" i="5"/>
  <c r="N82" i="5"/>
  <c r="N73" i="5"/>
  <c r="P83" i="5"/>
  <c r="P74" i="5"/>
  <c r="O68" i="5"/>
  <c r="N68" i="5"/>
  <c r="O66" i="5"/>
  <c r="N66" i="5"/>
  <c r="N58" i="5"/>
  <c r="O58" i="5"/>
  <c r="N63" i="5"/>
  <c r="N55" i="5"/>
  <c r="O64" i="5"/>
  <c r="N64" i="5"/>
  <c r="O56" i="5"/>
  <c r="N56" i="5"/>
  <c r="P66" i="5"/>
  <c r="P68" i="5"/>
  <c r="P58" i="5"/>
  <c r="O62" i="5"/>
  <c r="N62" i="5"/>
  <c r="O53" i="5"/>
  <c r="N53" i="5"/>
  <c r="N67" i="5"/>
  <c r="P64" i="5"/>
  <c r="P56" i="5"/>
  <c r="O60" i="5"/>
  <c r="N60" i="5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4" i="7"/>
  <c r="R3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N59" i="5" l="1"/>
  <c r="N171" i="5"/>
  <c r="O72" i="5"/>
  <c r="P72" i="5"/>
  <c r="O93" i="5"/>
  <c r="N93" i="5"/>
  <c r="O131" i="5"/>
  <c r="N131" i="5"/>
  <c r="P59" i="5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0" i="4" l="1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88" i="4" l="1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6" i="4"/>
  <c r="I65" i="4" l="1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6" i="5" l="1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K11" i="5" s="1"/>
  <c r="L9" i="5" s="1"/>
  <c r="H11" i="5"/>
  <c r="I10" i="5"/>
  <c r="H10" i="5"/>
  <c r="I9" i="5"/>
  <c r="H9" i="5"/>
  <c r="L13" i="5" l="1"/>
  <c r="K13" i="5" s="1"/>
  <c r="L17" i="5"/>
  <c r="L19" i="5"/>
  <c r="L21" i="5"/>
  <c r="L25" i="5"/>
  <c r="J9" i="5"/>
  <c r="K9" i="5" s="1"/>
  <c r="N9" i="5" s="1"/>
  <c r="J13" i="5"/>
  <c r="J17" i="5"/>
  <c r="J21" i="5"/>
  <c r="J25" i="5"/>
  <c r="L23" i="5"/>
  <c r="J10" i="5"/>
  <c r="J12" i="5"/>
  <c r="J14" i="5"/>
  <c r="J16" i="5"/>
  <c r="J18" i="5"/>
  <c r="J20" i="5"/>
  <c r="J22" i="5"/>
  <c r="J24" i="5"/>
  <c r="J15" i="5"/>
  <c r="J19" i="5"/>
  <c r="K19" i="5" s="1"/>
  <c r="O19" i="5" s="1"/>
  <c r="J23" i="5"/>
  <c r="L15" i="5"/>
  <c r="L10" i="5"/>
  <c r="K10" i="5" s="1"/>
  <c r="N10" i="5" s="1"/>
  <c r="L12" i="5"/>
  <c r="K12" i="5" s="1"/>
  <c r="N12" i="5" s="1"/>
  <c r="L14" i="5"/>
  <c r="K14" i="5" s="1"/>
  <c r="N14" i="5" s="1"/>
  <c r="L16" i="5"/>
  <c r="K16" i="5" s="1"/>
  <c r="N16" i="5" s="1"/>
  <c r="L18" i="5"/>
  <c r="K18" i="5" s="1"/>
  <c r="N18" i="5" s="1"/>
  <c r="L20" i="5"/>
  <c r="K20" i="5" s="1"/>
  <c r="N20" i="5" s="1"/>
  <c r="L22" i="5"/>
  <c r="K22" i="5" s="1"/>
  <c r="N22" i="5" s="1"/>
  <c r="L24" i="5"/>
  <c r="J37" i="5"/>
  <c r="L46" i="5"/>
  <c r="K32" i="5"/>
  <c r="J43" i="5" s="1"/>
  <c r="J30" i="5"/>
  <c r="K24" i="5"/>
  <c r="N24" i="5" s="1"/>
  <c r="K21" i="5"/>
  <c r="K25" i="5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M22" i="5" l="1"/>
  <c r="O14" i="5"/>
  <c r="O22" i="5"/>
  <c r="L42" i="5"/>
  <c r="J35" i="5"/>
  <c r="J44" i="5"/>
  <c r="L34" i="5"/>
  <c r="L33" i="5"/>
  <c r="K17" i="5"/>
  <c r="N17" i="5" s="1"/>
  <c r="J42" i="5"/>
  <c r="K42" i="5" s="1"/>
  <c r="N42" i="5" s="1"/>
  <c r="J45" i="5"/>
  <c r="K15" i="5"/>
  <c r="K23" i="5"/>
  <c r="M18" i="5"/>
  <c r="O18" i="5"/>
  <c r="J46" i="5"/>
  <c r="J36" i="5"/>
  <c r="L38" i="5"/>
  <c r="J39" i="5"/>
  <c r="M9" i="5"/>
  <c r="J38" i="5"/>
  <c r="L40" i="5"/>
  <c r="O9" i="5"/>
  <c r="K46" i="5"/>
  <c r="N46" i="5" s="1"/>
  <c r="K38" i="5"/>
  <c r="L30" i="5"/>
  <c r="L41" i="5"/>
  <c r="L43" i="5"/>
  <c r="J34" i="5"/>
  <c r="L31" i="5"/>
  <c r="K31" i="5" s="1"/>
  <c r="N31" i="5" s="1"/>
  <c r="L39" i="5"/>
  <c r="L37" i="5"/>
  <c r="J33" i="5"/>
  <c r="L45" i="5"/>
  <c r="K45" i="5" s="1"/>
  <c r="M45" i="5" s="1"/>
  <c r="L35" i="5"/>
  <c r="J40" i="5"/>
  <c r="L44" i="5"/>
  <c r="L36" i="5"/>
  <c r="J41" i="5"/>
  <c r="J31" i="5"/>
  <c r="N25" i="5"/>
  <c r="M25" i="5"/>
  <c r="M17" i="5"/>
  <c r="N23" i="5"/>
  <c r="M23" i="5"/>
  <c r="N15" i="5"/>
  <c r="M15" i="5"/>
  <c r="O25" i="5"/>
  <c r="O17" i="5"/>
  <c r="M16" i="5"/>
  <c r="M20" i="5"/>
  <c r="N21" i="5"/>
  <c r="M21" i="5"/>
  <c r="N13" i="5"/>
  <c r="M13" i="5"/>
  <c r="O23" i="5"/>
  <c r="O15" i="5"/>
  <c r="M12" i="5"/>
  <c r="M14" i="5"/>
  <c r="N19" i="5"/>
  <c r="M19" i="5"/>
  <c r="O24" i="5"/>
  <c r="O20" i="5"/>
  <c r="O16" i="5"/>
  <c r="O12" i="5"/>
  <c r="O21" i="5"/>
  <c r="O13" i="5"/>
  <c r="M24" i="5"/>
  <c r="O10" i="5"/>
  <c r="M10" i="5"/>
  <c r="K39" i="5" l="1"/>
  <c r="O39" i="5" s="1"/>
  <c r="M46" i="5"/>
  <c r="O31" i="5"/>
  <c r="K44" i="5"/>
  <c r="O44" i="5" s="1"/>
  <c r="K34" i="5"/>
  <c r="N34" i="5" s="1"/>
  <c r="K33" i="5"/>
  <c r="N33" i="5" s="1"/>
  <c r="M42" i="5"/>
  <c r="O42" i="5"/>
  <c r="K36" i="5"/>
  <c r="O36" i="5" s="1"/>
  <c r="K30" i="5"/>
  <c r="O30" i="5" s="1"/>
  <c r="K37" i="5"/>
  <c r="O37" i="5" s="1"/>
  <c r="K43" i="5"/>
  <c r="N38" i="5"/>
  <c r="O38" i="5"/>
  <c r="O45" i="5"/>
  <c r="N45" i="5"/>
  <c r="M31" i="5"/>
  <c r="K35" i="5"/>
  <c r="K41" i="5"/>
  <c r="N41" i="5" s="1"/>
  <c r="O46" i="5"/>
  <c r="K40" i="5"/>
  <c r="M40" i="5" s="1"/>
  <c r="M38" i="5"/>
  <c r="M39" i="5"/>
  <c r="O34" i="5" l="1"/>
  <c r="M41" i="5"/>
  <c r="N39" i="5"/>
  <c r="N43" i="5"/>
  <c r="M43" i="5"/>
  <c r="M35" i="5"/>
  <c r="N35" i="5"/>
  <c r="O43" i="5"/>
  <c r="M34" i="5"/>
  <c r="M33" i="5"/>
  <c r="O40" i="5"/>
  <c r="N40" i="5"/>
  <c r="N30" i="5"/>
  <c r="M30" i="5"/>
  <c r="N44" i="5"/>
  <c r="M44" i="5"/>
  <c r="O41" i="5"/>
  <c r="O35" i="5"/>
  <c r="N37" i="5"/>
  <c r="M37" i="5"/>
  <c r="M36" i="5"/>
  <c r="N36" i="5"/>
  <c r="O33" i="5"/>
</calcChain>
</file>

<file path=xl/comments1.xml><?xml version="1.0" encoding="utf-8"?>
<comments xmlns="http://schemas.openxmlformats.org/spreadsheetml/2006/main">
  <authors>
    <author>Paul Heine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See 8/17/15 texture analysis (Ref4 + XWS reps) for raw data and calculations.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See 8/17/15 texture analysis (Ref4 + XWS reps) for raw data and calculations.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See 8/17/15 texture analysis (Ref4 + XWS reps) for raw data and calculations.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See 8/17/15 texture analysis (Ref4 + XWS reps) for raw data and calculations.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See 8/17/15 texture analysis (Ref4 + XWS reps) for raw data and calculations.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See 8/17/15 texture analysis (Ref4 + XWS reps) for raw data and calculations.</t>
        </r>
      </text>
    </comment>
  </commentList>
</comments>
</file>

<file path=xl/comments2.xml><?xml version="1.0" encoding="utf-8"?>
<comments xmlns="http://schemas.openxmlformats.org/spreadsheetml/2006/main">
  <authors>
    <author>Paul Heine</author>
  </authors>
  <commentList>
    <comment ref="B64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Internal QC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10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15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15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16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163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</commentList>
</comments>
</file>

<file path=xl/comments3.xml><?xml version="1.0" encoding="utf-8"?>
<comments xmlns="http://schemas.openxmlformats.org/spreadsheetml/2006/main">
  <authors>
    <author>Paul Heine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Internal QC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</commentList>
</comments>
</file>

<file path=xl/comments4.xml><?xml version="1.0" encoding="utf-8"?>
<comments xmlns="http://schemas.openxmlformats.org/spreadsheetml/2006/main">
  <authors>
    <author>Paul Heine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Internal QC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Clean beaker weight will be entered on 'Texture-calc' page after sorting by Beaker ID. </t>
        </r>
      </text>
    </comment>
  </commentList>
</comments>
</file>

<file path=xl/comments5.xml><?xml version="1.0" encoding="utf-8"?>
<comments xmlns="http://schemas.openxmlformats.org/spreadsheetml/2006/main">
  <authors>
    <author>Paul Heine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</rPr>
          <t>Paul Heine:</t>
        </r>
        <r>
          <rPr>
            <sz val="9"/>
            <color indexed="81"/>
            <rFont val="Tahoma"/>
            <family val="2"/>
          </rPr>
          <t xml:space="preserve">
All masses measured on Mettler AE240 analytical balance.</t>
        </r>
      </text>
    </comment>
  </commentList>
</comments>
</file>

<file path=xl/sharedStrings.xml><?xml version="1.0" encoding="utf-8"?>
<sst xmlns="http://schemas.openxmlformats.org/spreadsheetml/2006/main" count="1756" uniqueCount="178">
  <si>
    <t>Mass (g)</t>
  </si>
  <si>
    <t>TEXTURE ANALYSIS:  Pipette Method</t>
  </si>
  <si>
    <t>Samples:</t>
  </si>
  <si>
    <t>Collection:</t>
  </si>
  <si>
    <t>Analyst:</t>
  </si>
  <si>
    <t>Cylinder</t>
  </si>
  <si>
    <t>Sample</t>
  </si>
  <si>
    <t>Time</t>
  </si>
  <si>
    <t>Beaker ID</t>
  </si>
  <si>
    <t>Beaker Wt.</t>
  </si>
  <si>
    <t>Wt., 1st Rdg.</t>
  </si>
  <si>
    <t>Wt., 2nd Rdg.</t>
  </si>
  <si>
    <t>Oven (out)</t>
  </si>
  <si>
    <t>Temp.</t>
  </si>
  <si>
    <t>No.</t>
  </si>
  <si>
    <t>ID</t>
  </si>
  <si>
    <t>1st Rdg.</t>
  </si>
  <si>
    <t>2nd Rdg.</t>
  </si>
  <si>
    <t>(beaker + soil)</t>
  </si>
  <si>
    <t>Date</t>
  </si>
  <si>
    <t>na</t>
  </si>
  <si>
    <t>&lt;2 um</t>
  </si>
  <si>
    <t>2-50 um</t>
  </si>
  <si>
    <t>&gt;50 um</t>
  </si>
  <si>
    <t>% clay</t>
  </si>
  <si>
    <t>% silt</t>
  </si>
  <si>
    <t>% sand</t>
  </si>
  <si>
    <t>(g)</t>
  </si>
  <si>
    <t>(&lt;2 um)</t>
  </si>
  <si>
    <t>(2-50 um)</t>
  </si>
  <si>
    <t>(&gt;50 um)</t>
  </si>
  <si>
    <t>Aliquot 1</t>
  </si>
  <si>
    <t>Aliquot 2</t>
  </si>
  <si>
    <t>CCZO Cross-watershed (X-WS) sampling</t>
  </si>
  <si>
    <t>July, 2014</t>
  </si>
  <si>
    <t>24C</t>
  </si>
  <si>
    <t>FACE 60-90</t>
  </si>
  <si>
    <t>XWS 0-20 5.2</t>
  </si>
  <si>
    <t>XWS 0-20 5.6</t>
  </si>
  <si>
    <t>XWS 0-20 5.5</t>
  </si>
  <si>
    <t>XWS 0-20 4.1</t>
  </si>
  <si>
    <t>XWS 0-20 4.3</t>
  </si>
  <si>
    <t>XWS 0-20 5.7</t>
  </si>
  <si>
    <t>XWS 0-20 4.4</t>
  </si>
  <si>
    <t>XWS 0-20 4.6</t>
  </si>
  <si>
    <t>XWS 0-20 4.[1.5]</t>
  </si>
  <si>
    <t>XWS 0-20 5.3</t>
  </si>
  <si>
    <t>XWS 0-20 4.2</t>
  </si>
  <si>
    <t>XWS 0-20 4.10</t>
  </si>
  <si>
    <t>XWS 0-20 5.0</t>
  </si>
  <si>
    <t>XWS 0-20 5.1</t>
  </si>
  <si>
    <t>XWS 0-20 4.9</t>
  </si>
  <si>
    <t>CALGON BLANKS</t>
  </si>
  <si>
    <t>prh, rm</t>
  </si>
  <si>
    <t>BLANK AVG:</t>
  </si>
  <si>
    <t>NA</t>
  </si>
  <si>
    <t>Note: unless otherwise noted, AD starting mass is 50.00g.</t>
  </si>
  <si>
    <t>historical avg:</t>
  </si>
  <si>
    <t>&gt;&gt;&gt;&gt;&gt;&gt;&gt;&gt;&gt;&gt;&gt;</t>
  </si>
  <si>
    <t>Beakers evaporated overnight at 90C, dried overnight at 110C, then dried 4-5 hrs at 150C before obtaining OD mass.</t>
  </si>
  <si>
    <t xml:space="preserve">Because Calgon blanks didn't look quite pink enough (Calgon goes blue to pink when oven-dried), and OD mass was 2-3% higher than historical average, I decided to repeat drying overnight at 110C followed by another 4-6 hrs at 150C mainly to see if the Calgon mass changed much, and it didn't (went from 3.911 to 3.904g). </t>
  </si>
  <si>
    <t>Note: Going forward, evaporate overnight at 90C, followed by overnight at 150C.</t>
  </si>
  <si>
    <t>Temp [C]</t>
  </si>
  <si>
    <t>22C</t>
  </si>
  <si>
    <t>Oven out date</t>
  </si>
  <si>
    <t>XWS 4.9 20-40</t>
  </si>
  <si>
    <t>XWS 4.[1.5] 15-45</t>
  </si>
  <si>
    <t>XWS 4.10 20-40</t>
  </si>
  <si>
    <t>XWS 4.2 20-40</t>
  </si>
  <si>
    <t>XWS 4.3 45-70</t>
  </si>
  <si>
    <t>XWS 5.6 20-40</t>
  </si>
  <si>
    <t>XWS 4.5 40-65</t>
  </si>
  <si>
    <t>XWS 4.6 20-40</t>
  </si>
  <si>
    <t>XWS 4.[1.5] 45-65</t>
  </si>
  <si>
    <t>XWS 4.8 40-60</t>
  </si>
  <si>
    <t>XWS 5.0 20-40</t>
  </si>
  <si>
    <t>XWS 4.0 30-50</t>
  </si>
  <si>
    <t>XWS 4.2 40-60</t>
  </si>
  <si>
    <t>XWS 4.1 35-55</t>
  </si>
  <si>
    <t>XWS 5.4 40-60</t>
  </si>
  <si>
    <t>XWS 5.6 40-60</t>
  </si>
  <si>
    <t>XWS 5.2 20-40</t>
  </si>
  <si>
    <t>take avg</t>
  </si>
  <si>
    <t>21C</t>
  </si>
  <si>
    <t>XWS 4.8 20-40</t>
  </si>
  <si>
    <t>XWS 4.7 20-40</t>
  </si>
  <si>
    <t>XWS 4.7 40-60</t>
  </si>
  <si>
    <t>XWS 5.8 20-40</t>
  </si>
  <si>
    <t>XWS 5.4 20-40</t>
  </si>
  <si>
    <t>XWS 4.[1.5] 65-85</t>
  </si>
  <si>
    <t>XWS 4.7 60-80</t>
  </si>
  <si>
    <t>XWS 4.2 60-80</t>
  </si>
  <si>
    <t>XWS 4.9 40-60</t>
  </si>
  <si>
    <t>XWS 5.7 40-60</t>
  </si>
  <si>
    <t>XWS 5.2 40-60</t>
  </si>
  <si>
    <t>XWS 4.4 60-80</t>
  </si>
  <si>
    <t>XWS 5.8 40-60</t>
  </si>
  <si>
    <t>XWS 4.6 40-60</t>
  </si>
  <si>
    <t>XWS 4.4 40-60</t>
  </si>
  <si>
    <t>XWS 4.3 70-90</t>
  </si>
  <si>
    <t>XWS 5.3 20-40</t>
  </si>
  <si>
    <t>XWS 4.1 55-75</t>
  </si>
  <si>
    <t>? rep</t>
  </si>
  <si>
    <t>XWS 5.5 20-40</t>
  </si>
  <si>
    <t>XWS 5.1 40-60</t>
  </si>
  <si>
    <t>XWS 5.7 20-40</t>
  </si>
  <si>
    <t>XWS 5.5 40-60</t>
  </si>
  <si>
    <t>XWS 4.4 20-40</t>
  </si>
  <si>
    <t>XWS 5.8 60-80</t>
  </si>
  <si>
    <t>XWS 5.3 40-60</t>
  </si>
  <si>
    <t>XWS 4.10 60-80</t>
  </si>
  <si>
    <t>XWS 4.5 20-40</t>
  </si>
  <si>
    <t>XWS 5.1 20-40</t>
  </si>
  <si>
    <t>XWS 4.3 20-45</t>
  </si>
  <si>
    <t>XWS 5.4 0-20</t>
  </si>
  <si>
    <t>XWS 4.8 0-20</t>
  </si>
  <si>
    <t>XWS 4.7 0-20</t>
  </si>
  <si>
    <t>XWS 4.5 0-21</t>
  </si>
  <si>
    <t>XWS 4.0 0-20</t>
  </si>
  <si>
    <t>XWS 4.10 40-60</t>
  </si>
  <si>
    <t>XWS 4.1 15-35</t>
  </si>
  <si>
    <t>21.5C</t>
  </si>
  <si>
    <t>XWS 5.2 0-20</t>
  </si>
  <si>
    <t>XWS 5.6 0-20</t>
  </si>
  <si>
    <t>XWS 5.5 0-20</t>
  </si>
  <si>
    <t>XWS 4.1 0-20</t>
  </si>
  <si>
    <t>XWS 4.3 0-20</t>
  </si>
  <si>
    <t>XWS 5.7 0-20</t>
  </si>
  <si>
    <t>XWS 4.4 0-20</t>
  </si>
  <si>
    <t>XWS 4.6 0-20</t>
  </si>
  <si>
    <t>XWS 4.[1.5] 0-20</t>
  </si>
  <si>
    <t>XWS 5.3 0-20</t>
  </si>
  <si>
    <t>XWS 4.2 0-20</t>
  </si>
  <si>
    <t>XWS 4.10 0-20</t>
  </si>
  <si>
    <t>XWS 5.0 0-20</t>
  </si>
  <si>
    <t>XWS 5.1 0-20</t>
  </si>
  <si>
    <t>XWS 4.9 0-20</t>
  </si>
  <si>
    <t>XWS 5.6 80-100</t>
  </si>
  <si>
    <t>XWS 4.0 70-90</t>
  </si>
  <si>
    <t>XWS 4.1 95-115</t>
  </si>
  <si>
    <t>XWS 4.10 80-100</t>
  </si>
  <si>
    <t>XWS 4.4 80-100</t>
  </si>
  <si>
    <t>XWS 4.[1.5] 85-105</t>
  </si>
  <si>
    <t>XWS 4.5 65-85</t>
  </si>
  <si>
    <t>XWS 4.5 85-105</t>
  </si>
  <si>
    <t>XWS 5.0 80-100</t>
  </si>
  <si>
    <t>XWS 5.4 60-80</t>
  </si>
  <si>
    <t>XWS 4.8 80-100</t>
  </si>
  <si>
    <t>XWS 4.7 80-100</t>
  </si>
  <si>
    <t>XWS 4.3 90-110</t>
  </si>
  <si>
    <t>XWS 4.0 90-100</t>
  </si>
  <si>
    <t>XWS 4.2 80-100</t>
  </si>
  <si>
    <t>XWS 5.8 80-120</t>
  </si>
  <si>
    <t>XWS 4.8 60-80</t>
  </si>
  <si>
    <t>XWS 5.2 60-80</t>
  </si>
  <si>
    <t>XWS 5.3 60-80</t>
  </si>
  <si>
    <t>XWS 4.9 80-100</t>
  </si>
  <si>
    <t>XWS 4.0 0-20 REP</t>
  </si>
  <si>
    <t>XWS 4.1 75-95</t>
  </si>
  <si>
    <t>XWS 5.0 60-80</t>
  </si>
  <si>
    <t>XWS 4.9 60-80</t>
  </si>
  <si>
    <t>XWS 5.0 40-60</t>
  </si>
  <si>
    <t>XWS 5.3 80-100</t>
  </si>
  <si>
    <t>XWS 5.6 60-80</t>
  </si>
  <si>
    <t>XWS 5.5 60-75</t>
  </si>
  <si>
    <t>XWS 4.6 80-95</t>
  </si>
  <si>
    <t>XWS 4.6 60-80</t>
  </si>
  <si>
    <t>XWS 4.0 50-70</t>
  </si>
  <si>
    <t>Avg</t>
  </si>
  <si>
    <t>Analysis Date</t>
  </si>
  <si>
    <t>Calgon Blk Avg</t>
  </si>
  <si>
    <t>Sample ID</t>
  </si>
  <si>
    <t>XWS 4.[1.5] 0-20 REP</t>
  </si>
  <si>
    <t>XWS 4.10 0-20 REP</t>
  </si>
  <si>
    <t>XWS 4.2 20-40 REP</t>
  </si>
  <si>
    <t>XWS 4.3 90-110 REP</t>
  </si>
  <si>
    <t>XWS 4.7 40-60 REP</t>
  </si>
  <si>
    <t>XWS 4.9 0-20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</si>
</sst>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m/d/yyyy;@"/>
    <numFmt numFmtId="167" formatCode="0.000"/>
  </numFmts>
  <fonts count="9" x14ac:knownFonts="1">
    <font>
      <sz val="10"/>
      <name val="Arial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1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1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16" fontId="3" fillId="0" borderId="0" xfId="0" applyNumberFormat="1" applyFont="1" applyAlignment="1">
      <alignment horizontal="right"/>
    </xf>
    <xf numFmtId="1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7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165" fontId="1" fillId="0" borderId="6" xfId="0" applyNumberFormat="1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1" fillId="0" borderId="0" xfId="0" applyNumberFormat="1" applyFont="1"/>
    <xf numFmtId="14" fontId="1" fillId="0" borderId="7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 horizontal="left"/>
    </xf>
    <xf numFmtId="16" fontId="2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4"/>
  <sheetViews>
    <sheetView tabSelected="1" workbookViewId="0"/>
  </sheetViews>
  <sheetFormatPr defaultRowHeight="11.25" x14ac:dyDescent="0.2"/>
  <cols>
    <col min="1" max="1" width="15.28515625" style="82" customWidth="1"/>
    <col min="2" max="3" width="10.7109375" style="70" customWidth="1"/>
    <col min="4" max="9" width="10.7109375" style="78" customWidth="1"/>
    <col min="10" max="16384" width="9.140625" style="78"/>
  </cols>
  <sheetData>
    <row r="1" spans="1:4" x14ac:dyDescent="0.2">
      <c r="A1" s="80"/>
      <c r="B1" s="71" t="s">
        <v>24</v>
      </c>
      <c r="C1" s="71" t="s">
        <v>25</v>
      </c>
      <c r="D1" s="71" t="s">
        <v>26</v>
      </c>
    </row>
    <row r="2" spans="1:4" x14ac:dyDescent="0.2">
      <c r="A2" s="81" t="s">
        <v>171</v>
      </c>
      <c r="B2" s="73" t="s">
        <v>28</v>
      </c>
      <c r="C2" s="73" t="s">
        <v>29</v>
      </c>
      <c r="D2" s="73" t="s">
        <v>30</v>
      </c>
    </row>
    <row r="3" spans="1:4" x14ac:dyDescent="0.2">
      <c r="A3" s="83" t="s">
        <v>118</v>
      </c>
      <c r="B3" s="84">
        <v>8.687450000000382</v>
      </c>
      <c r="C3" s="84">
        <v>15.039999999999054</v>
      </c>
      <c r="D3" s="85">
        <v>76.272550000000564</v>
      </c>
    </row>
    <row r="4" spans="1:4" x14ac:dyDescent="0.2">
      <c r="A4" s="86" t="s">
        <v>157</v>
      </c>
      <c r="B4" s="87">
        <v>8.548749999999913</v>
      </c>
      <c r="C4" s="87">
        <v>15.800000000000407</v>
      </c>
      <c r="D4" s="88">
        <v>75.651249999999678</v>
      </c>
    </row>
    <row r="5" spans="1:4" x14ac:dyDescent="0.2">
      <c r="A5" s="79" t="s">
        <v>76</v>
      </c>
      <c r="B5" s="18">
        <v>35.661349999999402</v>
      </c>
      <c r="C5" s="18">
        <v>17.744000000000142</v>
      </c>
      <c r="D5" s="18">
        <v>46.594650000000456</v>
      </c>
    </row>
    <row r="6" spans="1:4" x14ac:dyDescent="0.2">
      <c r="A6" s="79" t="s">
        <v>167</v>
      </c>
      <c r="B6" s="18">
        <v>33.07675000000016</v>
      </c>
      <c r="C6" s="18">
        <v>25.307999999998852</v>
      </c>
      <c r="D6" s="18">
        <v>41.615250000000984</v>
      </c>
    </row>
    <row r="7" spans="1:4" x14ac:dyDescent="0.2">
      <c r="A7" s="79" t="s">
        <v>138</v>
      </c>
      <c r="B7" s="18">
        <v>22.353800000000476</v>
      </c>
      <c r="C7" s="18">
        <v>18.13199999999938</v>
      </c>
      <c r="D7" s="18">
        <v>59.514200000000137</v>
      </c>
    </row>
    <row r="8" spans="1:4" x14ac:dyDescent="0.2">
      <c r="A8" s="79" t="s">
        <v>150</v>
      </c>
      <c r="B8" s="18">
        <v>18.409800000000288</v>
      </c>
      <c r="C8" s="18">
        <v>14.371999999999616</v>
      </c>
      <c r="D8" s="18">
        <v>67.218200000000095</v>
      </c>
    </row>
    <row r="9" spans="1:4" x14ac:dyDescent="0.2">
      <c r="A9" s="79" t="s">
        <v>125</v>
      </c>
      <c r="B9" s="18">
        <v>43.237299999999962</v>
      </c>
      <c r="C9" s="18">
        <v>17.567999999999984</v>
      </c>
      <c r="D9" s="18">
        <v>39.194700000000054</v>
      </c>
    </row>
    <row r="10" spans="1:4" x14ac:dyDescent="0.2">
      <c r="A10" s="79" t="s">
        <v>120</v>
      </c>
      <c r="B10" s="18">
        <v>30.179450000001022</v>
      </c>
      <c r="C10" s="18">
        <v>17.539999999999054</v>
      </c>
      <c r="D10" s="18">
        <v>52.280549999999913</v>
      </c>
    </row>
    <row r="11" spans="1:4" x14ac:dyDescent="0.2">
      <c r="A11" s="79" t="s">
        <v>78</v>
      </c>
      <c r="B11" s="18">
        <v>24.041350000000193</v>
      </c>
      <c r="C11" s="18">
        <v>15.403999999999767</v>
      </c>
      <c r="D11" s="18">
        <v>60.554650000000045</v>
      </c>
    </row>
    <row r="12" spans="1:4" x14ac:dyDescent="0.2">
      <c r="A12" s="79" t="s">
        <v>101</v>
      </c>
      <c r="B12" s="18">
        <v>19.29434999999927</v>
      </c>
      <c r="C12" s="18">
        <v>15.64000000000078</v>
      </c>
      <c r="D12" s="18">
        <v>65.065649999999948</v>
      </c>
    </row>
    <row r="13" spans="1:4" x14ac:dyDescent="0.2">
      <c r="A13" s="79" t="s">
        <v>158</v>
      </c>
      <c r="B13" s="18">
        <v>20.676749999998933</v>
      </c>
      <c r="C13" s="18">
        <v>14.368000000001757</v>
      </c>
      <c r="D13" s="18">
        <v>64.95524999999931</v>
      </c>
    </row>
    <row r="14" spans="1:4" x14ac:dyDescent="0.2">
      <c r="A14" s="79" t="s">
        <v>139</v>
      </c>
      <c r="B14" s="18">
        <v>19.921800000000459</v>
      </c>
      <c r="C14" s="18">
        <v>14.859999999999902</v>
      </c>
      <c r="D14" s="18">
        <v>65.218199999999641</v>
      </c>
    </row>
    <row r="15" spans="1:4" x14ac:dyDescent="0.2">
      <c r="A15" s="83" t="s">
        <v>130</v>
      </c>
      <c r="B15" s="84">
        <v>3.7652999999993</v>
      </c>
      <c r="C15" s="84">
        <v>18.148000000001048</v>
      </c>
      <c r="D15" s="85">
        <v>78.086699999999652</v>
      </c>
    </row>
    <row r="16" spans="1:4" x14ac:dyDescent="0.2">
      <c r="A16" s="89" t="s">
        <v>172</v>
      </c>
      <c r="B16" s="87">
        <v>3.4104999999995731</v>
      </c>
      <c r="C16" s="87">
        <v>16.348000000000411</v>
      </c>
      <c r="D16" s="88">
        <v>80.241500000000016</v>
      </c>
    </row>
    <row r="17" spans="1:4" x14ac:dyDescent="0.2">
      <c r="A17" s="79" t="s">
        <v>66</v>
      </c>
      <c r="B17" s="18">
        <v>6.0573499999994738</v>
      </c>
      <c r="C17" s="18">
        <v>16.283999999999992</v>
      </c>
      <c r="D17" s="18">
        <v>77.658650000000534</v>
      </c>
    </row>
    <row r="18" spans="1:4" x14ac:dyDescent="0.2">
      <c r="A18" s="79" t="s">
        <v>73</v>
      </c>
      <c r="B18" s="18">
        <v>5.6933500000004642</v>
      </c>
      <c r="C18" s="18">
        <v>11.620000000000346</v>
      </c>
      <c r="D18" s="18">
        <v>82.68664999999919</v>
      </c>
    </row>
    <row r="19" spans="1:4" x14ac:dyDescent="0.2">
      <c r="A19" s="79" t="s">
        <v>89</v>
      </c>
      <c r="B19" s="18">
        <v>4.8663500000000681</v>
      </c>
      <c r="C19" s="18">
        <v>10.288000000000466</v>
      </c>
      <c r="D19" s="18">
        <v>84.845649999999466</v>
      </c>
    </row>
    <row r="20" spans="1:4" x14ac:dyDescent="0.2">
      <c r="A20" s="79" t="s">
        <v>142</v>
      </c>
      <c r="B20" s="18">
        <v>4.7337999999999028</v>
      </c>
      <c r="C20" s="18">
        <v>10.872000000000526</v>
      </c>
      <c r="D20" s="18">
        <v>84.394199999999572</v>
      </c>
    </row>
    <row r="21" spans="1:4" x14ac:dyDescent="0.2">
      <c r="A21" s="79" t="s">
        <v>132</v>
      </c>
      <c r="B21" s="18">
        <v>4.129299999998878</v>
      </c>
      <c r="C21" s="18">
        <v>13.628000000001068</v>
      </c>
      <c r="D21" s="18">
        <v>82.242700000000056</v>
      </c>
    </row>
    <row r="22" spans="1:4" x14ac:dyDescent="0.2">
      <c r="A22" s="83" t="s">
        <v>68</v>
      </c>
      <c r="B22" s="84">
        <v>4.9533500000009099</v>
      </c>
      <c r="C22" s="84">
        <v>10.928000000000111</v>
      </c>
      <c r="D22" s="85">
        <v>84.118649999998979</v>
      </c>
    </row>
    <row r="23" spans="1:4" x14ac:dyDescent="0.2">
      <c r="A23" s="89" t="s">
        <v>174</v>
      </c>
      <c r="B23" s="87">
        <v>4.9305000000000092</v>
      </c>
      <c r="C23" s="87">
        <v>11.899999999999409</v>
      </c>
      <c r="D23" s="88">
        <v>83.169500000000582</v>
      </c>
    </row>
    <row r="24" spans="1:4" x14ac:dyDescent="0.2">
      <c r="A24" s="79" t="s">
        <v>77</v>
      </c>
      <c r="B24" s="18">
        <v>4.5973500000004606</v>
      </c>
      <c r="C24" s="18">
        <v>10.439999999999827</v>
      </c>
      <c r="D24" s="18">
        <v>84.962649999999712</v>
      </c>
    </row>
    <row r="25" spans="1:4" x14ac:dyDescent="0.2">
      <c r="A25" s="79" t="s">
        <v>91</v>
      </c>
      <c r="B25" s="18">
        <v>8.6063500000003046</v>
      </c>
      <c r="C25" s="18">
        <v>12.93199999999956</v>
      </c>
      <c r="D25" s="18">
        <v>78.461650000000134</v>
      </c>
    </row>
    <row r="26" spans="1:4" x14ac:dyDescent="0.2">
      <c r="A26" s="79" t="s">
        <v>151</v>
      </c>
      <c r="B26" s="18">
        <v>17.321799999999413</v>
      </c>
      <c r="C26" s="18">
        <v>13.863999999999804</v>
      </c>
      <c r="D26" s="18">
        <v>68.814200000000781</v>
      </c>
    </row>
    <row r="27" spans="1:4" x14ac:dyDescent="0.2">
      <c r="A27" s="79" t="s">
        <v>126</v>
      </c>
      <c r="B27" s="18">
        <v>4.2893000000007788</v>
      </c>
      <c r="C27" s="18">
        <v>12.123999999998887</v>
      </c>
      <c r="D27" s="18">
        <v>83.586700000000334</v>
      </c>
    </row>
    <row r="28" spans="1:4" x14ac:dyDescent="0.2">
      <c r="A28" s="79" t="s">
        <v>113</v>
      </c>
      <c r="B28" s="18">
        <v>6.1994500000007804</v>
      </c>
      <c r="C28" s="18">
        <v>13.272000000000617</v>
      </c>
      <c r="D28" s="18">
        <v>80.528549999998603</v>
      </c>
    </row>
    <row r="29" spans="1:4" x14ac:dyDescent="0.2">
      <c r="A29" s="79" t="s">
        <v>69</v>
      </c>
      <c r="B29" s="18">
        <v>14.445349999999962</v>
      </c>
      <c r="C29" s="18">
        <v>16.068000000000211</v>
      </c>
      <c r="D29" s="18">
        <v>69.486649999999827</v>
      </c>
    </row>
    <row r="30" spans="1:4" x14ac:dyDescent="0.2">
      <c r="A30" s="79" t="s">
        <v>99</v>
      </c>
      <c r="B30" s="18">
        <v>16.058349999999848</v>
      </c>
      <c r="C30" s="18">
        <v>12.420000000000755</v>
      </c>
      <c r="D30" s="18">
        <v>71.521649999999397</v>
      </c>
    </row>
    <row r="31" spans="1:4" x14ac:dyDescent="0.2">
      <c r="A31" s="83" t="s">
        <v>149</v>
      </c>
      <c r="B31" s="84">
        <v>23.141800000000487</v>
      </c>
      <c r="C31" s="84">
        <v>12.667999999999893</v>
      </c>
      <c r="D31" s="85">
        <v>64.190199999999621</v>
      </c>
    </row>
    <row r="32" spans="1:4" x14ac:dyDescent="0.2">
      <c r="A32" s="89" t="s">
        <v>175</v>
      </c>
      <c r="B32" s="87">
        <v>24.766499999999112</v>
      </c>
      <c r="C32" s="87">
        <v>12.820000000000393</v>
      </c>
      <c r="D32" s="88">
        <v>62.413500000000496</v>
      </c>
    </row>
    <row r="33" spans="1:4" x14ac:dyDescent="0.2">
      <c r="A33" s="79" t="s">
        <v>128</v>
      </c>
      <c r="B33" s="18">
        <v>4.5732999999999748</v>
      </c>
      <c r="C33" s="18">
        <v>17.52399999999966</v>
      </c>
      <c r="D33" s="18">
        <v>77.902700000000365</v>
      </c>
    </row>
    <row r="34" spans="1:4" x14ac:dyDescent="0.2">
      <c r="A34" s="79" t="s">
        <v>107</v>
      </c>
      <c r="B34" s="18">
        <v>6.3954500000004657</v>
      </c>
      <c r="C34" s="18">
        <v>19.11200000000008</v>
      </c>
      <c r="D34" s="18">
        <v>74.492549999999454</v>
      </c>
    </row>
    <row r="35" spans="1:4" x14ac:dyDescent="0.2">
      <c r="A35" s="79" t="s">
        <v>98</v>
      </c>
      <c r="B35" s="18">
        <v>17.434350000000052</v>
      </c>
      <c r="C35" s="18">
        <v>16.660000000000537</v>
      </c>
      <c r="D35" s="18">
        <v>65.905649999999412</v>
      </c>
    </row>
    <row r="36" spans="1:4" x14ac:dyDescent="0.2">
      <c r="A36" s="79" t="s">
        <v>95</v>
      </c>
      <c r="B36" s="18">
        <v>10.546349999999904</v>
      </c>
      <c r="C36" s="18">
        <v>14.24400000000105</v>
      </c>
      <c r="D36" s="18">
        <v>75.209649999999044</v>
      </c>
    </row>
    <row r="37" spans="1:4" x14ac:dyDescent="0.2">
      <c r="A37" s="79" t="s">
        <v>141</v>
      </c>
      <c r="B37" s="18">
        <v>9.0937999999991206</v>
      </c>
      <c r="C37" s="18">
        <v>14.132000000000744</v>
      </c>
      <c r="D37" s="18">
        <v>76.774200000000135</v>
      </c>
    </row>
    <row r="38" spans="1:4" x14ac:dyDescent="0.2">
      <c r="A38" s="79" t="s">
        <v>117</v>
      </c>
      <c r="B38" s="18">
        <v>6.7234499999999846</v>
      </c>
      <c r="C38" s="18">
        <v>18.428000000000111</v>
      </c>
      <c r="D38" s="18">
        <v>74.848549999999904</v>
      </c>
    </row>
    <row r="39" spans="1:4" x14ac:dyDescent="0.2">
      <c r="A39" s="79" t="s">
        <v>111</v>
      </c>
      <c r="B39" s="18">
        <v>7.1714500000000774</v>
      </c>
      <c r="C39" s="18">
        <v>19.104000000000951</v>
      </c>
      <c r="D39" s="18">
        <v>73.72454999999897</v>
      </c>
    </row>
    <row r="40" spans="1:4" x14ac:dyDescent="0.2">
      <c r="A40" s="79" t="s">
        <v>71</v>
      </c>
      <c r="B40" s="18">
        <v>7.8533500000005461</v>
      </c>
      <c r="C40" s="18">
        <v>12.631999999999834</v>
      </c>
      <c r="D40" s="18">
        <v>79.514649999999619</v>
      </c>
    </row>
    <row r="41" spans="1:4" x14ac:dyDescent="0.2">
      <c r="A41" s="79" t="s">
        <v>143</v>
      </c>
      <c r="B41" s="18">
        <v>9.1817999999997681</v>
      </c>
      <c r="C41" s="18">
        <v>10.696000000000367</v>
      </c>
      <c r="D41" s="18">
        <v>80.122199999999864</v>
      </c>
    </row>
    <row r="42" spans="1:4" x14ac:dyDescent="0.2">
      <c r="A42" s="79" t="s">
        <v>144</v>
      </c>
      <c r="B42" s="18">
        <v>9.9018000000009323</v>
      </c>
      <c r="C42" s="18">
        <v>12.31200000000058</v>
      </c>
      <c r="D42" s="18">
        <v>77.786199999998487</v>
      </c>
    </row>
    <row r="43" spans="1:4" x14ac:dyDescent="0.2">
      <c r="A43" s="79" t="s">
        <v>129</v>
      </c>
      <c r="B43" s="18">
        <v>5.8853000000003277</v>
      </c>
      <c r="C43" s="18">
        <v>13.500000000000229</v>
      </c>
      <c r="D43" s="18">
        <v>80.614699999999445</v>
      </c>
    </row>
    <row r="44" spans="1:4" x14ac:dyDescent="0.2">
      <c r="A44" s="79" t="s">
        <v>72</v>
      </c>
      <c r="B44" s="18">
        <v>26.825350000000526</v>
      </c>
      <c r="C44" s="18">
        <v>15.079999999999243</v>
      </c>
      <c r="D44" s="18">
        <v>58.094650000000229</v>
      </c>
    </row>
    <row r="45" spans="1:4" x14ac:dyDescent="0.2">
      <c r="A45" s="79" t="s">
        <v>97</v>
      </c>
      <c r="B45" s="18">
        <v>31.482350000000281</v>
      </c>
      <c r="C45" s="18">
        <v>17.0799999999997</v>
      </c>
      <c r="D45" s="18">
        <v>51.437650000000026</v>
      </c>
    </row>
    <row r="46" spans="1:4" x14ac:dyDescent="0.2">
      <c r="A46" s="79" t="s">
        <v>166</v>
      </c>
      <c r="B46" s="18">
        <v>27.560750000000084</v>
      </c>
      <c r="C46" s="18">
        <v>17.200000000000273</v>
      </c>
      <c r="D46" s="18">
        <v>55.239249999999643</v>
      </c>
    </row>
    <row r="47" spans="1:4" x14ac:dyDescent="0.2">
      <c r="A47" s="79" t="s">
        <v>165</v>
      </c>
      <c r="B47" s="18">
        <v>10.756750000000451</v>
      </c>
      <c r="C47" s="18">
        <v>13.959999999999582</v>
      </c>
      <c r="D47" s="18">
        <v>75.283249999999967</v>
      </c>
    </row>
    <row r="48" spans="1:4" x14ac:dyDescent="0.2">
      <c r="A48" s="79" t="s">
        <v>116</v>
      </c>
      <c r="B48" s="18">
        <v>3.9994500000005075</v>
      </c>
      <c r="C48" s="18">
        <v>15.4200000000003</v>
      </c>
      <c r="D48" s="18">
        <v>80.580549999999192</v>
      </c>
    </row>
    <row r="49" spans="1:4" x14ac:dyDescent="0.2">
      <c r="A49" s="79" t="s">
        <v>85</v>
      </c>
      <c r="B49" s="18">
        <v>4.8303500000000099</v>
      </c>
      <c r="C49" s="18">
        <v>15.011999999999261</v>
      </c>
      <c r="D49" s="18">
        <v>80.157650000000729</v>
      </c>
    </row>
    <row r="50" spans="1:4" x14ac:dyDescent="0.2">
      <c r="A50" s="83" t="s">
        <v>86</v>
      </c>
      <c r="B50" s="84">
        <v>8.214350000000934</v>
      </c>
      <c r="C50" s="84">
        <v>16.503999999999905</v>
      </c>
      <c r="D50" s="85">
        <v>75.281649999999161</v>
      </c>
    </row>
    <row r="51" spans="1:4" x14ac:dyDescent="0.2">
      <c r="A51" s="89" t="s">
        <v>176</v>
      </c>
      <c r="B51" s="87">
        <v>8.6305000000000547</v>
      </c>
      <c r="C51" s="87">
        <v>16.252000000000635</v>
      </c>
      <c r="D51" s="88">
        <v>75.11749999999931</v>
      </c>
    </row>
    <row r="52" spans="1:4" x14ac:dyDescent="0.2">
      <c r="A52" s="79" t="s">
        <v>90</v>
      </c>
      <c r="B52" s="18">
        <v>19.654349999999852</v>
      </c>
      <c r="C52" s="18">
        <v>17.992000000000417</v>
      </c>
      <c r="D52" s="18">
        <v>62.353649999999725</v>
      </c>
    </row>
    <row r="53" spans="1:4" x14ac:dyDescent="0.2">
      <c r="A53" s="79" t="s">
        <v>148</v>
      </c>
      <c r="B53" s="18">
        <v>26.973800000000363</v>
      </c>
      <c r="C53" s="18">
        <v>16.791999999998097</v>
      </c>
      <c r="D53" s="18">
        <v>56.234200000001536</v>
      </c>
    </row>
    <row r="54" spans="1:4" x14ac:dyDescent="0.2">
      <c r="A54" s="79" t="s">
        <v>115</v>
      </c>
      <c r="B54" s="18">
        <v>4.1194499999988068</v>
      </c>
      <c r="C54" s="18">
        <v>15.588000000001328</v>
      </c>
      <c r="D54" s="18">
        <v>80.292549999999864</v>
      </c>
    </row>
    <row r="55" spans="1:4" x14ac:dyDescent="0.2">
      <c r="A55" s="79" t="s">
        <v>84</v>
      </c>
      <c r="B55" s="18">
        <v>26.898350000000448</v>
      </c>
      <c r="C55" s="18">
        <v>17.835999999999785</v>
      </c>
      <c r="D55" s="18">
        <v>55.265649999999766</v>
      </c>
    </row>
    <row r="56" spans="1:4" x14ac:dyDescent="0.2">
      <c r="A56" s="79" t="s">
        <v>74</v>
      </c>
      <c r="B56" s="18">
        <v>34.869350000000395</v>
      </c>
      <c r="C56" s="18">
        <v>15.595999999999322</v>
      </c>
      <c r="D56" s="18">
        <v>49.534650000000283</v>
      </c>
    </row>
    <row r="57" spans="1:4" x14ac:dyDescent="0.2">
      <c r="A57" s="79" t="s">
        <v>153</v>
      </c>
      <c r="B57" s="18">
        <v>25.989799999999537</v>
      </c>
      <c r="C57" s="18">
        <v>16.322666666667374</v>
      </c>
      <c r="D57" s="18">
        <v>57.687533333333093</v>
      </c>
    </row>
    <row r="58" spans="1:4" x14ac:dyDescent="0.2">
      <c r="A58" s="79" t="s">
        <v>147</v>
      </c>
      <c r="B58" s="18">
        <v>17.505799999999837</v>
      </c>
      <c r="C58" s="18">
        <v>17.720000000000482</v>
      </c>
      <c r="D58" s="18">
        <v>64.774199999999681</v>
      </c>
    </row>
    <row r="59" spans="1:4" x14ac:dyDescent="0.2">
      <c r="A59" s="83" t="s">
        <v>136</v>
      </c>
      <c r="B59" s="84">
        <v>5.5733000000002022</v>
      </c>
      <c r="C59" s="84">
        <v>18.087999999999056</v>
      </c>
      <c r="D59" s="85">
        <v>76.338700000000742</v>
      </c>
    </row>
    <row r="60" spans="1:4" x14ac:dyDescent="0.2">
      <c r="A60" s="89" t="s">
        <v>177</v>
      </c>
      <c r="B60" s="87">
        <v>5.7745000000007423</v>
      </c>
      <c r="C60" s="87">
        <v>16.884000000000015</v>
      </c>
      <c r="D60" s="88">
        <v>77.341499999999243</v>
      </c>
    </row>
    <row r="61" spans="1:4" x14ac:dyDescent="0.2">
      <c r="A61" s="79" t="s">
        <v>65</v>
      </c>
      <c r="B61" s="18">
        <v>20.177350000000388</v>
      </c>
      <c r="C61" s="18">
        <v>23.447999999999638</v>
      </c>
      <c r="D61" s="18">
        <v>56.374649999999974</v>
      </c>
    </row>
    <row r="62" spans="1:4" x14ac:dyDescent="0.2">
      <c r="A62" s="79" t="s">
        <v>92</v>
      </c>
      <c r="B62" s="18">
        <v>37.690349999999455</v>
      </c>
      <c r="C62" s="18">
        <v>19.692000000000007</v>
      </c>
      <c r="D62" s="18">
        <v>42.617650000000538</v>
      </c>
    </row>
    <row r="63" spans="1:4" x14ac:dyDescent="0.2">
      <c r="A63" s="79" t="s">
        <v>160</v>
      </c>
      <c r="B63" s="18">
        <v>29.844749999998598</v>
      </c>
      <c r="C63" s="18">
        <v>19.916000000001759</v>
      </c>
      <c r="D63" s="18">
        <v>50.239249999999643</v>
      </c>
    </row>
    <row r="64" spans="1:4" x14ac:dyDescent="0.2">
      <c r="A64" s="79" t="s">
        <v>156</v>
      </c>
      <c r="B64" s="18">
        <v>11.376749999999433</v>
      </c>
      <c r="C64" s="18">
        <v>20.480000000000018</v>
      </c>
      <c r="D64" s="18">
        <v>68.143250000000549</v>
      </c>
    </row>
    <row r="65" spans="1:4" x14ac:dyDescent="0.2">
      <c r="A65" s="83" t="s">
        <v>133</v>
      </c>
      <c r="B65" s="84">
        <v>6.2093000000008516</v>
      </c>
      <c r="C65" s="84">
        <v>18.479999999999563</v>
      </c>
      <c r="D65" s="85">
        <v>75.310699999999585</v>
      </c>
    </row>
    <row r="66" spans="1:4" x14ac:dyDescent="0.2">
      <c r="A66" s="89" t="s">
        <v>173</v>
      </c>
      <c r="B66" s="87">
        <v>5.1985000000009478</v>
      </c>
      <c r="C66" s="87">
        <v>17.211999999999534</v>
      </c>
      <c r="D66" s="88">
        <v>77.589499999999518</v>
      </c>
    </row>
    <row r="67" spans="1:4" x14ac:dyDescent="0.2">
      <c r="A67" s="79" t="s">
        <v>67</v>
      </c>
      <c r="B67" s="18">
        <v>6.9973499999994155</v>
      </c>
      <c r="C67" s="18">
        <v>16.152000000000726</v>
      </c>
      <c r="D67" s="18">
        <v>76.85064999999986</v>
      </c>
    </row>
    <row r="68" spans="1:4" x14ac:dyDescent="0.2">
      <c r="A68" s="79" t="s">
        <v>119</v>
      </c>
      <c r="B68" s="18">
        <v>15.627449999999982</v>
      </c>
      <c r="C68" s="18">
        <v>18.967999999999847</v>
      </c>
      <c r="D68" s="18">
        <v>65.404550000000171</v>
      </c>
    </row>
    <row r="69" spans="1:4" x14ac:dyDescent="0.2">
      <c r="A69" s="79" t="s">
        <v>110</v>
      </c>
      <c r="B69" s="18">
        <v>8.1234499999998491</v>
      </c>
      <c r="C69" s="18">
        <v>14.371999999999616</v>
      </c>
      <c r="D69" s="18">
        <v>77.504550000000535</v>
      </c>
    </row>
    <row r="70" spans="1:4" x14ac:dyDescent="0.2">
      <c r="A70" s="79" t="s">
        <v>140</v>
      </c>
      <c r="B70" s="18">
        <v>9.101800000000523</v>
      </c>
      <c r="C70" s="18">
        <v>15.387999999999238</v>
      </c>
      <c r="D70" s="18">
        <v>75.510200000000239</v>
      </c>
    </row>
    <row r="71" spans="1:4" x14ac:dyDescent="0.2">
      <c r="A71" s="79" t="s">
        <v>134</v>
      </c>
      <c r="B71" s="18">
        <v>20.169299999999296</v>
      </c>
      <c r="C71" s="18">
        <v>20.380000000000109</v>
      </c>
      <c r="D71" s="18">
        <v>59.450700000000587</v>
      </c>
    </row>
    <row r="72" spans="1:4" x14ac:dyDescent="0.2">
      <c r="A72" s="79" t="s">
        <v>75</v>
      </c>
      <c r="B72" s="18">
        <v>42.92135000000053</v>
      </c>
      <c r="C72" s="18">
        <v>20.075999999999112</v>
      </c>
      <c r="D72" s="18">
        <v>37.002650000000358</v>
      </c>
    </row>
    <row r="73" spans="1:4" x14ac:dyDescent="0.2">
      <c r="A73" s="79" t="s">
        <v>161</v>
      </c>
      <c r="B73" s="18">
        <v>38.836749999999242</v>
      </c>
      <c r="C73" s="18">
        <v>19.578666666667459</v>
      </c>
      <c r="D73" s="18">
        <v>41.584583333333299</v>
      </c>
    </row>
    <row r="74" spans="1:4" x14ac:dyDescent="0.2">
      <c r="A74" s="79" t="s">
        <v>159</v>
      </c>
      <c r="B74" s="18">
        <v>36.000750000000593</v>
      </c>
      <c r="C74" s="18">
        <v>21.63599999999974</v>
      </c>
      <c r="D74" s="18">
        <v>42.363249999999667</v>
      </c>
    </row>
    <row r="75" spans="1:4" x14ac:dyDescent="0.2">
      <c r="A75" s="79" t="s">
        <v>145</v>
      </c>
      <c r="B75" s="18">
        <v>24.509800000000425</v>
      </c>
      <c r="C75" s="18">
        <v>20.379999999998972</v>
      </c>
      <c r="D75" s="18">
        <v>55.110200000000596</v>
      </c>
    </row>
    <row r="76" spans="1:4" x14ac:dyDescent="0.2">
      <c r="A76" s="79" t="s">
        <v>135</v>
      </c>
      <c r="B76" s="18">
        <v>4.7933000000004569</v>
      </c>
      <c r="C76" s="18">
        <v>12.759999999999536</v>
      </c>
      <c r="D76" s="18">
        <v>82.446700000000007</v>
      </c>
    </row>
    <row r="77" spans="1:4" x14ac:dyDescent="0.2">
      <c r="A77" s="79" t="s">
        <v>112</v>
      </c>
      <c r="B77" s="18">
        <v>4.3714500000003511</v>
      </c>
      <c r="C77" s="18">
        <v>12.660000000000766</v>
      </c>
      <c r="D77" s="18">
        <v>82.968549999998885</v>
      </c>
    </row>
    <row r="78" spans="1:4" x14ac:dyDescent="0.2">
      <c r="A78" s="79" t="s">
        <v>104</v>
      </c>
      <c r="B78" s="18">
        <v>5.7474500000005548</v>
      </c>
      <c r="C78" s="18">
        <v>14.859999999999902</v>
      </c>
      <c r="D78" s="18">
        <v>79.392549999999545</v>
      </c>
    </row>
    <row r="79" spans="1:4" x14ac:dyDescent="0.2">
      <c r="A79" s="79" t="s">
        <v>122</v>
      </c>
      <c r="B79" s="18">
        <v>4.8412999999997766</v>
      </c>
      <c r="C79" s="18">
        <v>16.402666666667756</v>
      </c>
      <c r="D79" s="18">
        <v>78.756033333332468</v>
      </c>
    </row>
    <row r="80" spans="1:4" x14ac:dyDescent="0.2">
      <c r="A80" s="79" t="s">
        <v>81</v>
      </c>
      <c r="B80" s="18">
        <v>13.949349999999413</v>
      </c>
      <c r="C80" s="18">
        <v>15.764000000000349</v>
      </c>
      <c r="D80" s="18">
        <v>70.286650000000236</v>
      </c>
    </row>
    <row r="81" spans="1:4" x14ac:dyDescent="0.2">
      <c r="A81" s="79" t="s">
        <v>94</v>
      </c>
      <c r="B81" s="18">
        <v>10.030349999999828</v>
      </c>
      <c r="C81" s="18">
        <v>11.672000000000935</v>
      </c>
      <c r="D81" s="18">
        <v>78.297649999999237</v>
      </c>
    </row>
    <row r="82" spans="1:4" x14ac:dyDescent="0.2">
      <c r="A82" s="79" t="s">
        <v>154</v>
      </c>
      <c r="B82" s="18">
        <v>5.0617999999994225</v>
      </c>
      <c r="C82" s="18">
        <v>8.1399999999996453</v>
      </c>
      <c r="D82" s="18">
        <v>86.798200000000932</v>
      </c>
    </row>
    <row r="83" spans="1:4" x14ac:dyDescent="0.2">
      <c r="A83" s="79" t="s">
        <v>131</v>
      </c>
      <c r="B83" s="18">
        <v>4.7253000000004732</v>
      </c>
      <c r="C83" s="18">
        <v>16.136000000000195</v>
      </c>
      <c r="D83" s="18">
        <v>79.138699999999332</v>
      </c>
    </row>
    <row r="84" spans="1:4" x14ac:dyDescent="0.2">
      <c r="A84" s="79" t="s">
        <v>100</v>
      </c>
      <c r="B84" s="18">
        <v>26.434349999999824</v>
      </c>
      <c r="C84" s="18">
        <v>19.963999999999942</v>
      </c>
      <c r="D84" s="18">
        <v>53.601650000000234</v>
      </c>
    </row>
    <row r="85" spans="1:4" x14ac:dyDescent="0.2">
      <c r="A85" s="79" t="s">
        <v>109</v>
      </c>
      <c r="B85" s="18">
        <v>27.595450000000511</v>
      </c>
      <c r="C85" s="18">
        <v>18.355999999999995</v>
      </c>
      <c r="D85" s="18">
        <v>54.048549999999494</v>
      </c>
    </row>
    <row r="86" spans="1:4" x14ac:dyDescent="0.2">
      <c r="A86" s="79" t="s">
        <v>155</v>
      </c>
      <c r="B86" s="18">
        <v>21.808750000000131</v>
      </c>
      <c r="C86" s="18">
        <v>15.996000000000093</v>
      </c>
      <c r="D86" s="18">
        <v>62.195249999999767</v>
      </c>
    </row>
    <row r="87" spans="1:4" x14ac:dyDescent="0.2">
      <c r="A87" s="79" t="s">
        <v>162</v>
      </c>
      <c r="B87" s="18">
        <v>11.948750000000231</v>
      </c>
      <c r="C87" s="18">
        <v>16.019999999999754</v>
      </c>
      <c r="D87" s="18">
        <v>72.031250000000014</v>
      </c>
    </row>
    <row r="88" spans="1:4" x14ac:dyDescent="0.2">
      <c r="A88" s="79" t="s">
        <v>114</v>
      </c>
      <c r="B88" s="18">
        <v>4.7434500000001947</v>
      </c>
      <c r="C88" s="18">
        <v>14.076000000000022</v>
      </c>
      <c r="D88" s="18">
        <v>81.180549999999783</v>
      </c>
    </row>
    <row r="89" spans="1:4" x14ac:dyDescent="0.2">
      <c r="A89" s="79" t="s">
        <v>88</v>
      </c>
      <c r="B89" s="18">
        <v>9.1783499999999663</v>
      </c>
      <c r="C89" s="18">
        <v>15.104000000000042</v>
      </c>
      <c r="D89" s="18">
        <v>75.717649999999992</v>
      </c>
    </row>
    <row r="90" spans="1:4" x14ac:dyDescent="0.2">
      <c r="A90" s="79" t="s">
        <v>79</v>
      </c>
      <c r="B90" s="18">
        <v>21.609350000000177</v>
      </c>
      <c r="C90" s="18">
        <v>16.999999999999318</v>
      </c>
      <c r="D90" s="18">
        <v>61.390650000000505</v>
      </c>
    </row>
    <row r="91" spans="1:4" x14ac:dyDescent="0.2">
      <c r="A91" s="79" t="s">
        <v>146</v>
      </c>
      <c r="B91" s="18">
        <v>26.505799999999606</v>
      </c>
      <c r="C91" s="18">
        <v>18.024000000000342</v>
      </c>
      <c r="D91" s="18">
        <v>55.470200000000048</v>
      </c>
    </row>
    <row r="92" spans="1:4" x14ac:dyDescent="0.2">
      <c r="A92" s="79" t="s">
        <v>124</v>
      </c>
      <c r="B92" s="18">
        <v>5.6732999999989744</v>
      </c>
      <c r="C92" s="18">
        <v>17.768000000000939</v>
      </c>
      <c r="D92" s="18">
        <v>76.558700000000087</v>
      </c>
    </row>
    <row r="93" spans="1:4" x14ac:dyDescent="0.2">
      <c r="A93" s="79" t="s">
        <v>103</v>
      </c>
      <c r="B93" s="18">
        <v>8.4074500000001819</v>
      </c>
      <c r="C93" s="18">
        <v>15.699999999999365</v>
      </c>
      <c r="D93" s="18">
        <v>75.892550000000455</v>
      </c>
    </row>
    <row r="94" spans="1:4" x14ac:dyDescent="0.2">
      <c r="A94" s="79" t="s">
        <v>106</v>
      </c>
      <c r="B94" s="18">
        <v>7.4034499999998209</v>
      </c>
      <c r="C94" s="18">
        <v>9.9839999999994689</v>
      </c>
      <c r="D94" s="18">
        <v>82.612550000000709</v>
      </c>
    </row>
    <row r="95" spans="1:4" x14ac:dyDescent="0.2">
      <c r="A95" s="79" t="s">
        <v>164</v>
      </c>
      <c r="B95" s="18">
        <v>6.0367500000006515</v>
      </c>
      <c r="C95" s="18">
        <v>8.97199999999998</v>
      </c>
      <c r="D95" s="18">
        <v>84.991249999999368</v>
      </c>
    </row>
    <row r="96" spans="1:4" x14ac:dyDescent="0.2">
      <c r="A96" s="79" t="s">
        <v>123</v>
      </c>
      <c r="B96" s="18">
        <v>13.665300000000528</v>
      </c>
      <c r="C96" s="18">
        <v>18.355999999998858</v>
      </c>
      <c r="D96" s="18">
        <v>67.978700000000615</v>
      </c>
    </row>
    <row r="97" spans="1:4" x14ac:dyDescent="0.2">
      <c r="A97" s="79" t="s">
        <v>70</v>
      </c>
      <c r="B97" s="18">
        <v>43.965350000001081</v>
      </c>
      <c r="C97" s="18">
        <v>17.899999999998499</v>
      </c>
      <c r="D97" s="18">
        <v>38.13465000000042</v>
      </c>
    </row>
    <row r="98" spans="1:4" x14ac:dyDescent="0.2">
      <c r="A98" s="79" t="s">
        <v>80</v>
      </c>
      <c r="B98" s="18">
        <v>48.893350000000964</v>
      </c>
      <c r="C98" s="18">
        <v>17.580000000000382</v>
      </c>
      <c r="D98" s="18">
        <v>33.526649999998654</v>
      </c>
    </row>
    <row r="99" spans="1:4" x14ac:dyDescent="0.2">
      <c r="A99" s="79" t="s">
        <v>163</v>
      </c>
      <c r="B99" s="18">
        <v>38.220750000000393</v>
      </c>
      <c r="C99" s="18">
        <v>24.376000000000886</v>
      </c>
      <c r="D99" s="18">
        <v>37.403249999998721</v>
      </c>
    </row>
    <row r="100" spans="1:4" x14ac:dyDescent="0.2">
      <c r="A100" s="79" t="s">
        <v>137</v>
      </c>
      <c r="B100" s="18">
        <v>25.193800000000394</v>
      </c>
      <c r="C100" s="18">
        <v>23.97199999999998</v>
      </c>
      <c r="D100" s="18">
        <v>50.834199999999626</v>
      </c>
    </row>
    <row r="101" spans="1:4" x14ac:dyDescent="0.2">
      <c r="A101" s="79" t="s">
        <v>127</v>
      </c>
      <c r="B101" s="18">
        <v>4.6933000000005478</v>
      </c>
      <c r="C101" s="18">
        <v>18.323999999998932</v>
      </c>
      <c r="D101" s="18">
        <v>76.98270000000052</v>
      </c>
    </row>
    <row r="102" spans="1:4" x14ac:dyDescent="0.2">
      <c r="A102" s="79" t="s">
        <v>105</v>
      </c>
      <c r="B102" s="18">
        <v>12.815449999998718</v>
      </c>
      <c r="C102" s="18">
        <v>18.056000000001404</v>
      </c>
      <c r="D102" s="18">
        <v>69.128549999999876</v>
      </c>
    </row>
    <row r="103" spans="1:4" x14ac:dyDescent="0.2">
      <c r="A103" s="79" t="s">
        <v>93</v>
      </c>
      <c r="B103" s="18">
        <v>27.310350000000483</v>
      </c>
      <c r="C103" s="18">
        <v>18.087999999999056</v>
      </c>
      <c r="D103" s="18">
        <v>54.601650000000454</v>
      </c>
    </row>
    <row r="104" spans="1:4" x14ac:dyDescent="0.2">
      <c r="A104" s="79" t="s">
        <v>87</v>
      </c>
      <c r="B104" s="18">
        <v>7.410349999999255</v>
      </c>
      <c r="C104" s="18">
        <v>19.864000000000033</v>
      </c>
      <c r="D104" s="18">
        <v>72.725650000000712</v>
      </c>
    </row>
    <row r="105" spans="1:4" x14ac:dyDescent="0.2">
      <c r="A105" s="79" t="s">
        <v>96</v>
      </c>
      <c r="B105" s="18">
        <v>12.318349999999612</v>
      </c>
      <c r="C105" s="18">
        <v>18.636000000000195</v>
      </c>
      <c r="D105" s="18">
        <v>69.045650000000194</v>
      </c>
    </row>
    <row r="106" spans="1:4" x14ac:dyDescent="0.2">
      <c r="A106" s="79" t="s">
        <v>108</v>
      </c>
      <c r="B106" s="18">
        <v>12.183450000000477</v>
      </c>
      <c r="C106" s="18">
        <v>12.296000000000049</v>
      </c>
      <c r="D106" s="18">
        <v>75.520549999999474</v>
      </c>
    </row>
    <row r="107" spans="1:4" x14ac:dyDescent="0.2">
      <c r="A107" s="79" t="s">
        <v>152</v>
      </c>
      <c r="B107" s="18">
        <v>15.345800000000892</v>
      </c>
      <c r="C107" s="18">
        <v>10.847999999999729</v>
      </c>
      <c r="D107" s="18">
        <v>73.806199999999379</v>
      </c>
    </row>
    <row r="108" spans="1:4" x14ac:dyDescent="0.2">
      <c r="A108" s="79"/>
    </row>
    <row r="109" spans="1:4" x14ac:dyDescent="0.2">
      <c r="A109" s="78"/>
      <c r="B109" s="78"/>
      <c r="C109" s="78"/>
    </row>
    <row r="110" spans="1:4" x14ac:dyDescent="0.2">
      <c r="A110" s="78"/>
      <c r="B110" s="78"/>
      <c r="C110" s="78"/>
    </row>
    <row r="111" spans="1:4" x14ac:dyDescent="0.2">
      <c r="A111" s="78"/>
      <c r="B111" s="78"/>
      <c r="C111" s="78"/>
    </row>
    <row r="112" spans="1:4" x14ac:dyDescent="0.2">
      <c r="A112" s="78"/>
      <c r="B112" s="78"/>
      <c r="C112" s="78"/>
    </row>
    <row r="113" spans="1:3" x14ac:dyDescent="0.2">
      <c r="A113" s="78"/>
      <c r="B113" s="78"/>
      <c r="C113" s="78"/>
    </row>
    <row r="114" spans="1:3" x14ac:dyDescent="0.2">
      <c r="A114" s="78"/>
      <c r="B114" s="78"/>
      <c r="C114" s="78"/>
    </row>
  </sheetData>
  <sortState ref="A6:D111">
    <sortCondition ref="A6:A111"/>
  </sortState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2"/>
  <sheetViews>
    <sheetView workbookViewId="0"/>
  </sheetViews>
  <sheetFormatPr defaultRowHeight="11.25" x14ac:dyDescent="0.2"/>
  <cols>
    <col min="1" max="1" width="13.7109375" style="3" customWidth="1"/>
    <col min="2" max="2" width="10.7109375" style="3" customWidth="1"/>
    <col min="3" max="7" width="10.7109375" style="1" customWidth="1"/>
    <col min="8" max="15" width="10.7109375" style="3" customWidth="1"/>
    <col min="16" max="23" width="10.7109375" style="1" customWidth="1"/>
    <col min="24" max="16384" width="9.140625" style="1"/>
  </cols>
  <sheetData>
    <row r="1" spans="1:16" x14ac:dyDescent="0.2">
      <c r="A1" s="34" t="s">
        <v>56</v>
      </c>
      <c r="B1" s="1"/>
    </row>
    <row r="2" spans="1:16" x14ac:dyDescent="0.2">
      <c r="A2" s="34"/>
      <c r="B2" s="1"/>
    </row>
    <row r="3" spans="1:16" x14ac:dyDescent="0.2">
      <c r="A3" s="57" t="s">
        <v>59</v>
      </c>
      <c r="B3" s="1"/>
    </row>
    <row r="4" spans="1:16" x14ac:dyDescent="0.2">
      <c r="A4" s="56" t="s">
        <v>60</v>
      </c>
      <c r="B4" s="1"/>
    </row>
    <row r="5" spans="1:16" x14ac:dyDescent="0.2">
      <c r="A5" s="34" t="s">
        <v>61</v>
      </c>
    </row>
    <row r="6" spans="1:16" x14ac:dyDescent="0.2">
      <c r="A6" s="34"/>
    </row>
    <row r="7" spans="1:16" x14ac:dyDescent="0.2">
      <c r="A7" s="38" t="s">
        <v>6</v>
      </c>
      <c r="B7" s="38" t="s">
        <v>8</v>
      </c>
      <c r="C7" s="38" t="s">
        <v>10</v>
      </c>
      <c r="D7" s="38" t="s">
        <v>9</v>
      </c>
      <c r="E7" s="38" t="s">
        <v>8</v>
      </c>
      <c r="F7" s="38" t="s">
        <v>11</v>
      </c>
      <c r="G7" s="38" t="s">
        <v>9</v>
      </c>
      <c r="H7" s="38" t="s">
        <v>31</v>
      </c>
      <c r="I7" s="38" t="s">
        <v>32</v>
      </c>
      <c r="J7" s="39" t="s">
        <v>21</v>
      </c>
      <c r="K7" s="39" t="s">
        <v>22</v>
      </c>
      <c r="L7" s="39" t="s">
        <v>23</v>
      </c>
      <c r="M7" s="39" t="s">
        <v>24</v>
      </c>
      <c r="N7" s="39" t="s">
        <v>25</v>
      </c>
      <c r="O7" s="39" t="s">
        <v>26</v>
      </c>
    </row>
    <row r="8" spans="1:16" s="17" customFormat="1" x14ac:dyDescent="0.2">
      <c r="A8" s="40" t="s">
        <v>15</v>
      </c>
      <c r="B8" s="40" t="s">
        <v>16</v>
      </c>
      <c r="C8" s="40" t="s">
        <v>18</v>
      </c>
      <c r="D8" s="40" t="s">
        <v>16</v>
      </c>
      <c r="E8" s="40" t="s">
        <v>17</v>
      </c>
      <c r="F8" s="40" t="s">
        <v>18</v>
      </c>
      <c r="G8" s="40" t="s">
        <v>17</v>
      </c>
      <c r="H8" s="40" t="s">
        <v>27</v>
      </c>
      <c r="I8" s="40" t="s">
        <v>27</v>
      </c>
      <c r="J8" s="41" t="s">
        <v>27</v>
      </c>
      <c r="K8" s="41" t="s">
        <v>27</v>
      </c>
      <c r="L8" s="41" t="s">
        <v>27</v>
      </c>
      <c r="M8" s="41" t="s">
        <v>28</v>
      </c>
      <c r="N8" s="41" t="s">
        <v>29</v>
      </c>
      <c r="O8" s="41" t="s">
        <v>30</v>
      </c>
    </row>
    <row r="9" spans="1:16" x14ac:dyDescent="0.2">
      <c r="A9" s="42" t="s">
        <v>49</v>
      </c>
      <c r="B9" s="42">
        <v>1.1000000000000001</v>
      </c>
      <c r="C9" s="43">
        <v>71.428899999999999</v>
      </c>
      <c r="D9" s="44">
        <v>70.8245</v>
      </c>
      <c r="E9" s="42">
        <v>1.2000000000000002</v>
      </c>
      <c r="F9" s="43">
        <v>64.024699999999996</v>
      </c>
      <c r="G9" s="44">
        <v>63.6755</v>
      </c>
      <c r="H9" s="44">
        <f>C9-D9</f>
        <v>0.60439999999999827</v>
      </c>
      <c r="I9" s="44">
        <f>F9-G9</f>
        <v>0.34919999999999618</v>
      </c>
      <c r="J9" s="45">
        <f>(I9*1000/25)-$K$11</f>
        <v>10.057099999999856</v>
      </c>
      <c r="K9" s="45">
        <f>50-L9-J9</f>
        <v>10.208000000000084</v>
      </c>
      <c r="L9" s="39">
        <f>50-((H9*1000/25)-$K$11)</f>
        <v>29.73490000000006</v>
      </c>
      <c r="M9" s="46">
        <f>J9/(SUM(J9:L9))*100</f>
        <v>20.114199999999713</v>
      </c>
      <c r="N9" s="46">
        <f>K9/(SUM(J9:L9))*100</f>
        <v>20.416000000000167</v>
      </c>
      <c r="O9" s="46">
        <f>L9/(SUM(J9:L9))*100</f>
        <v>59.46980000000012</v>
      </c>
      <c r="P9" s="35"/>
    </row>
    <row r="10" spans="1:16" x14ac:dyDescent="0.2">
      <c r="A10" s="42" t="s">
        <v>40</v>
      </c>
      <c r="B10" s="42">
        <v>4.0999999999999996</v>
      </c>
      <c r="C10" s="43">
        <v>72.096199999999996</v>
      </c>
      <c r="D10" s="44">
        <v>71.238799999999998</v>
      </c>
      <c r="E10" s="42">
        <v>4.1999999999999993</v>
      </c>
      <c r="F10" s="43">
        <v>67.761099999999999</v>
      </c>
      <c r="G10" s="44">
        <v>67.123099999999994</v>
      </c>
      <c r="H10" s="44">
        <f t="shared" ref="H10:H25" si="0">C10-D10</f>
        <v>0.85739999999999839</v>
      </c>
      <c r="I10" s="44">
        <f t="shared" ref="I10:I25" si="1">F10-G10</f>
        <v>0.63800000000000523</v>
      </c>
      <c r="J10" s="45">
        <f>(I10*1000/25)-$K$11</f>
        <v>21.609100000000218</v>
      </c>
      <c r="K10" s="45">
        <f>50-L10-J10</f>
        <v>8.7759999999997262</v>
      </c>
      <c r="L10" s="39">
        <f>50-((H10*1000/25)-$K$11)</f>
        <v>19.614900000000056</v>
      </c>
      <c r="M10" s="46">
        <f>J10/(SUM(J10:L10))*100</f>
        <v>43.218200000000436</v>
      </c>
      <c r="N10" s="46">
        <f>K10/(SUM(J10:L10))*100</f>
        <v>17.551999999999452</v>
      </c>
      <c r="O10" s="46">
        <f>L10/(SUM(J10:L10))*100</f>
        <v>39.229800000000111</v>
      </c>
    </row>
    <row r="11" spans="1:16" x14ac:dyDescent="0.2">
      <c r="A11" s="42" t="s">
        <v>52</v>
      </c>
      <c r="B11" s="42">
        <v>6.1</v>
      </c>
      <c r="C11" s="43">
        <v>75.651799999999994</v>
      </c>
      <c r="D11" s="44">
        <v>71.740700000000004</v>
      </c>
      <c r="E11" s="42">
        <v>6.1999999999999993</v>
      </c>
      <c r="F11" s="43">
        <v>74.313999999999993</v>
      </c>
      <c r="G11" s="44">
        <v>70.403300000000002</v>
      </c>
      <c r="H11" s="44">
        <f t="shared" si="0"/>
        <v>3.9110999999999905</v>
      </c>
      <c r="I11" s="44">
        <f t="shared" si="1"/>
        <v>3.9106999999999914</v>
      </c>
      <c r="J11" s="44" t="s">
        <v>54</v>
      </c>
      <c r="K11" s="44">
        <f>AVERAGE(H11:I11)</f>
        <v>3.9108999999999909</v>
      </c>
      <c r="L11" s="46" t="s">
        <v>55</v>
      </c>
      <c r="M11" s="46" t="s">
        <v>55</v>
      </c>
      <c r="N11" s="46" t="s">
        <v>55</v>
      </c>
      <c r="O11" s="46" t="s">
        <v>55</v>
      </c>
    </row>
    <row r="12" spans="1:16" x14ac:dyDescent="0.2">
      <c r="A12" s="42" t="s">
        <v>46</v>
      </c>
      <c r="B12" s="42">
        <v>7.1</v>
      </c>
      <c r="C12" s="43">
        <v>73.325900000000004</v>
      </c>
      <c r="D12" s="44">
        <v>72.967699999999994</v>
      </c>
      <c r="E12" s="42">
        <v>7.1999999999999993</v>
      </c>
      <c r="F12" s="43">
        <v>73.192400000000006</v>
      </c>
      <c r="G12" s="44">
        <v>73.035799999999995</v>
      </c>
      <c r="H12" s="44">
        <f t="shared" si="0"/>
        <v>0.35820000000001073</v>
      </c>
      <c r="I12" s="44">
        <f t="shared" si="1"/>
        <v>0.15660000000001162</v>
      </c>
      <c r="J12" s="45">
        <f t="shared" ref="J12:J25" si="2">(I12*1000/25)-$K$11</f>
        <v>2.3531000000004738</v>
      </c>
      <c r="K12" s="45">
        <f t="shared" ref="K12:K25" si="3">50-L12-J12</f>
        <v>8.0639999999999645</v>
      </c>
      <c r="L12" s="39">
        <f t="shared" ref="L12:L25" si="4">50-((H12*1000/25)-$K$11)</f>
        <v>39.582899999999562</v>
      </c>
      <c r="M12" s="46">
        <f t="shared" ref="M12:M25" si="5">J12/(SUM(J12:L12))*100</f>
        <v>4.7062000000009476</v>
      </c>
      <c r="N12" s="46">
        <f t="shared" ref="N12:N25" si="6">K12/(SUM(J12:L12))*100</f>
        <v>16.127999999999929</v>
      </c>
      <c r="O12" s="46">
        <f t="shared" ref="O12:O25" si="7">L12/(SUM(J12:L12))*100</f>
        <v>79.165799999999123</v>
      </c>
    </row>
    <row r="13" spans="1:16" x14ac:dyDescent="0.2">
      <c r="A13" s="42" t="s">
        <v>38</v>
      </c>
      <c r="B13" s="42">
        <v>8.1</v>
      </c>
      <c r="C13" s="43">
        <v>74.109899999999996</v>
      </c>
      <c r="D13" s="44">
        <v>73.612200000000001</v>
      </c>
      <c r="E13" s="42">
        <v>8.1999999999999993</v>
      </c>
      <c r="F13" s="43">
        <v>68.750399999999999</v>
      </c>
      <c r="G13" s="44">
        <v>68.481899999999996</v>
      </c>
      <c r="H13" s="44">
        <f t="shared" si="0"/>
        <v>0.4976999999999947</v>
      </c>
      <c r="I13" s="44">
        <f t="shared" si="1"/>
        <v>0.26850000000000307</v>
      </c>
      <c r="J13" s="45">
        <f t="shared" si="2"/>
        <v>6.8291000000001318</v>
      </c>
      <c r="K13" s="45">
        <f t="shared" si="3"/>
        <v>9.1679999999996653</v>
      </c>
      <c r="L13" s="39">
        <f t="shared" si="4"/>
        <v>34.002900000000203</v>
      </c>
      <c r="M13" s="46">
        <f t="shared" si="5"/>
        <v>13.658200000000264</v>
      </c>
      <c r="N13" s="46">
        <f t="shared" si="6"/>
        <v>18.335999999999331</v>
      </c>
      <c r="O13" s="46">
        <f t="shared" si="7"/>
        <v>68.005800000000406</v>
      </c>
    </row>
    <row r="14" spans="1:16" x14ac:dyDescent="0.2">
      <c r="A14" s="42" t="s">
        <v>41</v>
      </c>
      <c r="B14" s="42">
        <v>9.1</v>
      </c>
      <c r="C14" s="43">
        <v>72.261099999999999</v>
      </c>
      <c r="D14" s="44">
        <v>71.958500000000001</v>
      </c>
      <c r="E14" s="42">
        <v>9.1999999999999993</v>
      </c>
      <c r="F14" s="43">
        <v>73.145200000000003</v>
      </c>
      <c r="G14" s="44">
        <v>72.994399999999999</v>
      </c>
      <c r="H14" s="44">
        <f t="shared" si="0"/>
        <v>0.3025999999999982</v>
      </c>
      <c r="I14" s="44">
        <f t="shared" si="1"/>
        <v>0.15080000000000382</v>
      </c>
      <c r="J14" s="45">
        <f t="shared" si="2"/>
        <v>2.1211000000001619</v>
      </c>
      <c r="K14" s="45">
        <f t="shared" si="3"/>
        <v>6.0719999999997754</v>
      </c>
      <c r="L14" s="39">
        <f t="shared" si="4"/>
        <v>41.806900000000063</v>
      </c>
      <c r="M14" s="46">
        <f t="shared" si="5"/>
        <v>4.2422000000003237</v>
      </c>
      <c r="N14" s="46">
        <f t="shared" si="6"/>
        <v>12.143999999999551</v>
      </c>
      <c r="O14" s="46">
        <f t="shared" si="7"/>
        <v>83.613800000000126</v>
      </c>
    </row>
    <row r="15" spans="1:16" x14ac:dyDescent="0.2">
      <c r="A15" s="42" t="s">
        <v>47</v>
      </c>
      <c r="B15" s="42">
        <v>10.1</v>
      </c>
      <c r="C15" s="43">
        <v>73.162700000000001</v>
      </c>
      <c r="D15" s="44">
        <v>72.843400000000003</v>
      </c>
      <c r="E15" s="42">
        <v>10.199999999999999</v>
      </c>
      <c r="F15" s="43">
        <v>72.585499999999996</v>
      </c>
      <c r="G15" s="44">
        <v>72.436400000000006</v>
      </c>
      <c r="H15" s="44">
        <f t="shared" si="0"/>
        <v>0.31929999999999836</v>
      </c>
      <c r="I15" s="44">
        <f t="shared" si="1"/>
        <v>0.14909999999999002</v>
      </c>
      <c r="J15" s="45">
        <f t="shared" si="2"/>
        <v>2.0530999999996098</v>
      </c>
      <c r="K15" s="45">
        <f t="shared" si="3"/>
        <v>6.8080000000003338</v>
      </c>
      <c r="L15" s="39">
        <f t="shared" si="4"/>
        <v>41.138900000000056</v>
      </c>
      <c r="M15" s="46">
        <f t="shared" si="5"/>
        <v>4.1061999999992196</v>
      </c>
      <c r="N15" s="46">
        <f t="shared" si="6"/>
        <v>13.616000000000666</v>
      </c>
      <c r="O15" s="46">
        <f t="shared" si="7"/>
        <v>82.277800000000113</v>
      </c>
    </row>
    <row r="16" spans="1:16" x14ac:dyDescent="0.2">
      <c r="A16" s="42" t="s">
        <v>39</v>
      </c>
      <c r="B16" s="42">
        <v>11.1</v>
      </c>
      <c r="C16" s="43">
        <v>74.150999999999996</v>
      </c>
      <c r="D16" s="44">
        <v>73.760599999999997</v>
      </c>
      <c r="E16" s="42">
        <v>11.2</v>
      </c>
      <c r="F16" s="43">
        <v>70.678399999999996</v>
      </c>
      <c r="G16" s="44">
        <v>70.509900000000002</v>
      </c>
      <c r="H16" s="44">
        <f t="shared" si="0"/>
        <v>0.39039999999999964</v>
      </c>
      <c r="I16" s="44">
        <f t="shared" si="1"/>
        <v>0.16849999999999454</v>
      </c>
      <c r="J16" s="45">
        <f t="shared" si="2"/>
        <v>2.8290999999997908</v>
      </c>
      <c r="K16" s="45">
        <f t="shared" si="3"/>
        <v>8.8760000000002037</v>
      </c>
      <c r="L16" s="39">
        <f t="shared" si="4"/>
        <v>38.294900000000005</v>
      </c>
      <c r="M16" s="46">
        <f t="shared" si="5"/>
        <v>5.6581999999995816</v>
      </c>
      <c r="N16" s="46">
        <f t="shared" si="6"/>
        <v>17.752000000000407</v>
      </c>
      <c r="O16" s="46">
        <f t="shared" si="7"/>
        <v>76.589800000000011</v>
      </c>
    </row>
    <row r="17" spans="1:20" x14ac:dyDescent="0.2">
      <c r="A17" s="42" t="s">
        <v>42</v>
      </c>
      <c r="B17" s="42">
        <v>12.1</v>
      </c>
      <c r="C17" s="43">
        <v>72.841399999999993</v>
      </c>
      <c r="D17" s="44">
        <v>72.456199999999995</v>
      </c>
      <c r="E17" s="42">
        <v>12.2</v>
      </c>
      <c r="F17" s="43">
        <v>73.506</v>
      </c>
      <c r="G17" s="44">
        <v>73.349699999999999</v>
      </c>
      <c r="H17" s="44">
        <f t="shared" si="0"/>
        <v>0.38519999999999754</v>
      </c>
      <c r="I17" s="44">
        <f t="shared" si="1"/>
        <v>0.15630000000000166</v>
      </c>
      <c r="J17" s="45">
        <f t="shared" si="2"/>
        <v>2.3411000000000755</v>
      </c>
      <c r="K17" s="45">
        <f t="shared" si="3"/>
        <v>9.1559999999998354</v>
      </c>
      <c r="L17" s="39">
        <f t="shared" si="4"/>
        <v>38.502900000000089</v>
      </c>
      <c r="M17" s="46">
        <f t="shared" si="5"/>
        <v>4.6822000000001509</v>
      </c>
      <c r="N17" s="46">
        <f t="shared" si="6"/>
        <v>18.311999999999671</v>
      </c>
      <c r="O17" s="46">
        <f t="shared" si="7"/>
        <v>77.005800000000178</v>
      </c>
    </row>
    <row r="18" spans="1:20" x14ac:dyDescent="0.2">
      <c r="A18" s="42" t="s">
        <v>48</v>
      </c>
      <c r="B18" s="42">
        <v>14.1</v>
      </c>
      <c r="C18" s="43">
        <v>69.091200000000001</v>
      </c>
      <c r="D18" s="44">
        <v>68.685000000000002</v>
      </c>
      <c r="E18" s="42">
        <v>14.2</v>
      </c>
      <c r="F18" s="43">
        <v>69.426100000000005</v>
      </c>
      <c r="G18" s="44">
        <v>69.251000000000005</v>
      </c>
      <c r="H18" s="44">
        <f t="shared" si="0"/>
        <v>0.40619999999999834</v>
      </c>
      <c r="I18" s="44">
        <f t="shared" si="1"/>
        <v>0.17510000000000048</v>
      </c>
      <c r="J18" s="45">
        <f t="shared" si="2"/>
        <v>3.0931000000000282</v>
      </c>
      <c r="K18" s="45">
        <f t="shared" si="3"/>
        <v>9.2439999999999145</v>
      </c>
      <c r="L18" s="39">
        <f t="shared" si="4"/>
        <v>37.662900000000057</v>
      </c>
      <c r="M18" s="46">
        <f t="shared" si="5"/>
        <v>6.1862000000000563</v>
      </c>
      <c r="N18" s="46">
        <f t="shared" si="6"/>
        <v>18.487999999999829</v>
      </c>
      <c r="O18" s="46">
        <f t="shared" si="7"/>
        <v>75.325800000000115</v>
      </c>
    </row>
    <row r="19" spans="1:20" x14ac:dyDescent="0.2">
      <c r="A19" s="42" t="s">
        <v>44</v>
      </c>
      <c r="B19" s="42">
        <v>15.1</v>
      </c>
      <c r="C19" s="43">
        <v>69.109499999999997</v>
      </c>
      <c r="D19" s="44">
        <v>68.769599999999997</v>
      </c>
      <c r="E19" s="42">
        <v>15.2</v>
      </c>
      <c r="F19" s="43">
        <v>67.410200000000003</v>
      </c>
      <c r="G19" s="44">
        <v>67.239099999999993</v>
      </c>
      <c r="H19" s="44">
        <f t="shared" si="0"/>
        <v>0.33990000000000009</v>
      </c>
      <c r="I19" s="44">
        <f t="shared" si="1"/>
        <v>0.1711000000000098</v>
      </c>
      <c r="J19" s="45">
        <f t="shared" si="2"/>
        <v>2.9331000000004011</v>
      </c>
      <c r="K19" s="45">
        <f t="shared" si="3"/>
        <v>6.7519999999996116</v>
      </c>
      <c r="L19" s="39">
        <f t="shared" si="4"/>
        <v>40.314899999999987</v>
      </c>
      <c r="M19" s="46">
        <f t="shared" si="5"/>
        <v>5.8662000000008021</v>
      </c>
      <c r="N19" s="46">
        <f t="shared" si="6"/>
        <v>13.503999999999222</v>
      </c>
      <c r="O19" s="46">
        <f t="shared" si="7"/>
        <v>80.629799999999975</v>
      </c>
    </row>
    <row r="20" spans="1:20" x14ac:dyDescent="0.2">
      <c r="A20" s="42" t="s">
        <v>51</v>
      </c>
      <c r="B20" s="42">
        <v>16.100000000000001</v>
      </c>
      <c r="C20" s="43">
        <v>69.065399999999997</v>
      </c>
      <c r="D20" s="44">
        <v>68.6721</v>
      </c>
      <c r="E20" s="42">
        <v>16.200000000000003</v>
      </c>
      <c r="F20" s="43">
        <v>69.879900000000006</v>
      </c>
      <c r="G20" s="44">
        <v>69.712500000000006</v>
      </c>
      <c r="H20" s="44">
        <f t="shared" si="0"/>
        <v>0.39329999999999643</v>
      </c>
      <c r="I20" s="44">
        <f t="shared" si="1"/>
        <v>0.16740000000000066</v>
      </c>
      <c r="J20" s="45">
        <f t="shared" si="2"/>
        <v>2.7851000000000354</v>
      </c>
      <c r="K20" s="45">
        <f t="shared" si="3"/>
        <v>9.0359999999998308</v>
      </c>
      <c r="L20" s="39">
        <f t="shared" si="4"/>
        <v>38.178900000000134</v>
      </c>
      <c r="M20" s="46">
        <f t="shared" si="5"/>
        <v>5.5702000000000709</v>
      </c>
      <c r="N20" s="46">
        <f t="shared" si="6"/>
        <v>18.071999999999662</v>
      </c>
      <c r="O20" s="46">
        <f t="shared" si="7"/>
        <v>76.357800000000267</v>
      </c>
    </row>
    <row r="21" spans="1:20" x14ac:dyDescent="0.2">
      <c r="A21" s="42" t="s">
        <v>36</v>
      </c>
      <c r="B21" s="42">
        <v>18.100000000000001</v>
      </c>
      <c r="C21" s="43">
        <v>69.698400000000007</v>
      </c>
      <c r="D21" s="44">
        <v>68.666799999999995</v>
      </c>
      <c r="E21" s="42">
        <v>18.200000000000003</v>
      </c>
      <c r="F21" s="43">
        <v>71.017200000000003</v>
      </c>
      <c r="G21" s="44">
        <v>70.477599999999995</v>
      </c>
      <c r="H21" s="44">
        <f t="shared" si="0"/>
        <v>1.0316000000000116</v>
      </c>
      <c r="I21" s="44">
        <f t="shared" si="1"/>
        <v>0.53960000000000719</v>
      </c>
      <c r="J21" s="45">
        <f t="shared" si="2"/>
        <v>17.673100000000296</v>
      </c>
      <c r="K21" s="45">
        <f t="shared" si="3"/>
        <v>19.680000000000184</v>
      </c>
      <c r="L21" s="39">
        <f t="shared" si="4"/>
        <v>12.646899999999519</v>
      </c>
      <c r="M21" s="46">
        <f t="shared" si="5"/>
        <v>35.346200000000593</v>
      </c>
      <c r="N21" s="46">
        <f t="shared" si="6"/>
        <v>39.360000000000369</v>
      </c>
      <c r="O21" s="46">
        <f t="shared" si="7"/>
        <v>25.293799999999038</v>
      </c>
      <c r="P21" s="3" t="s">
        <v>58</v>
      </c>
      <c r="Q21" s="37" t="s">
        <v>57</v>
      </c>
      <c r="R21" s="4">
        <v>35.654800000000201</v>
      </c>
      <c r="S21" s="4">
        <v>38.037333333333358</v>
      </c>
      <c r="T21" s="4">
        <v>26.307866666666438</v>
      </c>
    </row>
    <row r="22" spans="1:20" x14ac:dyDescent="0.2">
      <c r="A22" s="42" t="s">
        <v>37</v>
      </c>
      <c r="B22" s="42">
        <v>22.1</v>
      </c>
      <c r="C22" s="43">
        <v>68.767700000000005</v>
      </c>
      <c r="D22" s="44">
        <v>68.403999999999996</v>
      </c>
      <c r="E22" s="42">
        <v>22.200000000000003</v>
      </c>
      <c r="F22" s="43">
        <v>71.347200000000001</v>
      </c>
      <c r="G22" s="44">
        <v>71.188599999999994</v>
      </c>
      <c r="H22" s="44">
        <f t="shared" si="0"/>
        <v>0.36370000000000857</v>
      </c>
      <c r="I22" s="44">
        <f t="shared" si="1"/>
        <v>0.15860000000000696</v>
      </c>
      <c r="J22" s="45">
        <f t="shared" si="2"/>
        <v>2.4331000000002874</v>
      </c>
      <c r="K22" s="45">
        <f t="shared" si="3"/>
        <v>8.2040000000000646</v>
      </c>
      <c r="L22" s="39">
        <f t="shared" si="4"/>
        <v>39.362899999999648</v>
      </c>
      <c r="M22" s="46">
        <f t="shared" si="5"/>
        <v>4.8662000000005747</v>
      </c>
      <c r="N22" s="46">
        <f t="shared" si="6"/>
        <v>16.408000000000129</v>
      </c>
      <c r="O22" s="46">
        <f t="shared" si="7"/>
        <v>78.725799999999296</v>
      </c>
    </row>
    <row r="23" spans="1:20" x14ac:dyDescent="0.2">
      <c r="A23" s="42" t="s">
        <v>43</v>
      </c>
      <c r="B23" s="42">
        <v>23.1</v>
      </c>
      <c r="C23" s="43">
        <v>72.077299999999994</v>
      </c>
      <c r="D23" s="44">
        <v>71.703599999999994</v>
      </c>
      <c r="E23" s="42">
        <v>23.200000000000003</v>
      </c>
      <c r="F23" s="43">
        <v>71.1571</v>
      </c>
      <c r="G23" s="44">
        <v>71.002499999999998</v>
      </c>
      <c r="H23" s="44">
        <f t="shared" si="0"/>
        <v>0.37369999999999948</v>
      </c>
      <c r="I23" s="44">
        <f t="shared" si="1"/>
        <v>0.15460000000000207</v>
      </c>
      <c r="J23" s="45">
        <f t="shared" si="2"/>
        <v>2.2731000000000918</v>
      </c>
      <c r="K23" s="45">
        <f t="shared" si="3"/>
        <v>8.7639999999998963</v>
      </c>
      <c r="L23" s="39">
        <f t="shared" si="4"/>
        <v>38.962900000000012</v>
      </c>
      <c r="M23" s="46">
        <f t="shared" si="5"/>
        <v>4.5462000000001836</v>
      </c>
      <c r="N23" s="46">
        <f t="shared" si="6"/>
        <v>17.527999999999793</v>
      </c>
      <c r="O23" s="46">
        <f t="shared" si="7"/>
        <v>77.925800000000024</v>
      </c>
    </row>
    <row r="24" spans="1:20" x14ac:dyDescent="0.2">
      <c r="A24" s="42" t="s">
        <v>50</v>
      </c>
      <c r="B24" s="42">
        <v>24.1</v>
      </c>
      <c r="C24" s="43">
        <v>71.668700000000001</v>
      </c>
      <c r="D24" s="44">
        <v>71.351799999999997</v>
      </c>
      <c r="E24" s="42">
        <v>24.200000000000003</v>
      </c>
      <c r="F24" s="43">
        <v>71.159000000000006</v>
      </c>
      <c r="G24" s="44">
        <v>71.001300000000001</v>
      </c>
      <c r="H24" s="44">
        <f t="shared" si="0"/>
        <v>0.31690000000000396</v>
      </c>
      <c r="I24" s="44">
        <f t="shared" si="1"/>
        <v>0.1577000000000055</v>
      </c>
      <c r="J24" s="45">
        <f t="shared" si="2"/>
        <v>2.3971000000002292</v>
      </c>
      <c r="K24" s="45">
        <f t="shared" si="3"/>
        <v>6.3679999999999382</v>
      </c>
      <c r="L24" s="39">
        <f t="shared" si="4"/>
        <v>41.234899999999833</v>
      </c>
      <c r="M24" s="46">
        <f t="shared" si="5"/>
        <v>4.7942000000004583</v>
      </c>
      <c r="N24" s="46">
        <f t="shared" si="6"/>
        <v>12.735999999999875</v>
      </c>
      <c r="O24" s="46">
        <f t="shared" si="7"/>
        <v>82.469799999999665</v>
      </c>
    </row>
    <row r="25" spans="1:20" x14ac:dyDescent="0.2">
      <c r="A25" s="42" t="s">
        <v>45</v>
      </c>
      <c r="B25" s="42">
        <v>26.1</v>
      </c>
      <c r="C25" s="43">
        <v>71.562600000000003</v>
      </c>
      <c r="D25" s="44">
        <v>71.191299999999998</v>
      </c>
      <c r="E25" s="42">
        <v>26.200000000000003</v>
      </c>
      <c r="F25" s="43">
        <v>68.390199999999993</v>
      </c>
      <c r="G25" s="44">
        <v>68.245599999999996</v>
      </c>
      <c r="H25" s="44">
        <f t="shared" si="0"/>
        <v>0.37130000000000507</v>
      </c>
      <c r="I25" s="44">
        <f t="shared" si="1"/>
        <v>0.14459999999999695</v>
      </c>
      <c r="J25" s="45">
        <f t="shared" si="2"/>
        <v>1.8730999999998872</v>
      </c>
      <c r="K25" s="45">
        <f t="shared" si="3"/>
        <v>9.0680000000003247</v>
      </c>
      <c r="L25" s="39">
        <f t="shared" si="4"/>
        <v>39.058899999999788</v>
      </c>
      <c r="M25" s="46">
        <f t="shared" si="5"/>
        <v>3.7461999999997748</v>
      </c>
      <c r="N25" s="46">
        <f t="shared" si="6"/>
        <v>18.136000000000649</v>
      </c>
      <c r="O25" s="46">
        <f t="shared" si="7"/>
        <v>78.117799999999576</v>
      </c>
      <c r="R25" s="36"/>
      <c r="S25" s="36"/>
      <c r="T25" s="36"/>
    </row>
    <row r="26" spans="1:20" x14ac:dyDescent="0.2">
      <c r="C26" s="7"/>
      <c r="D26" s="7"/>
      <c r="E26" s="7"/>
      <c r="F26" s="7"/>
      <c r="G26" s="7"/>
      <c r="H26" s="7"/>
      <c r="I26" s="7"/>
      <c r="J26" s="7"/>
      <c r="K26" s="7"/>
      <c r="L26" s="18"/>
      <c r="M26" s="18"/>
      <c r="N26" s="18"/>
    </row>
    <row r="27" spans="1:20" x14ac:dyDescent="0.2">
      <c r="C27" s="7"/>
      <c r="D27" s="7"/>
      <c r="E27" s="7"/>
      <c r="F27" s="7"/>
      <c r="G27" s="7"/>
      <c r="H27" s="7"/>
      <c r="I27" s="7"/>
      <c r="J27" s="7"/>
      <c r="K27" s="7"/>
      <c r="L27" s="18"/>
      <c r="M27" s="18"/>
      <c r="N27" s="18"/>
    </row>
    <row r="28" spans="1:20" x14ac:dyDescent="0.2">
      <c r="A28" s="47" t="s">
        <v>6</v>
      </c>
      <c r="B28" s="47" t="s">
        <v>8</v>
      </c>
      <c r="C28" s="47" t="s">
        <v>10</v>
      </c>
      <c r="D28" s="47" t="s">
        <v>9</v>
      </c>
      <c r="E28" s="47" t="s">
        <v>8</v>
      </c>
      <c r="F28" s="47" t="s">
        <v>11</v>
      </c>
      <c r="G28" s="47" t="s">
        <v>9</v>
      </c>
      <c r="H28" s="47" t="s">
        <v>31</v>
      </c>
      <c r="I28" s="47" t="s">
        <v>32</v>
      </c>
      <c r="J28" s="48" t="s">
        <v>21</v>
      </c>
      <c r="K28" s="48" t="s">
        <v>22</v>
      </c>
      <c r="L28" s="48" t="s">
        <v>23</v>
      </c>
      <c r="M28" s="48" t="s">
        <v>24</v>
      </c>
      <c r="N28" s="48" t="s">
        <v>25</v>
      </c>
      <c r="O28" s="48" t="s">
        <v>26</v>
      </c>
    </row>
    <row r="29" spans="1:20" x14ac:dyDescent="0.2">
      <c r="A29" s="49" t="s">
        <v>15</v>
      </c>
      <c r="B29" s="49" t="s">
        <v>16</v>
      </c>
      <c r="C29" s="49" t="s">
        <v>18</v>
      </c>
      <c r="D29" s="49" t="s">
        <v>16</v>
      </c>
      <c r="E29" s="49" t="s">
        <v>17</v>
      </c>
      <c r="F29" s="49" t="s">
        <v>18</v>
      </c>
      <c r="G29" s="49" t="s">
        <v>17</v>
      </c>
      <c r="H29" s="49" t="s">
        <v>27</v>
      </c>
      <c r="I29" s="49" t="s">
        <v>27</v>
      </c>
      <c r="J29" s="50" t="s">
        <v>27</v>
      </c>
      <c r="K29" s="50" t="s">
        <v>27</v>
      </c>
      <c r="L29" s="50" t="s">
        <v>27</v>
      </c>
      <c r="M29" s="50" t="s">
        <v>28</v>
      </c>
      <c r="N29" s="50" t="s">
        <v>29</v>
      </c>
      <c r="O29" s="50" t="s">
        <v>30</v>
      </c>
    </row>
    <row r="30" spans="1:20" x14ac:dyDescent="0.2">
      <c r="A30" s="51" t="s">
        <v>49</v>
      </c>
      <c r="B30" s="51">
        <v>1.1000000000000001</v>
      </c>
      <c r="C30" s="52">
        <v>71.429299999999998</v>
      </c>
      <c r="D30" s="53">
        <v>70.8245</v>
      </c>
      <c r="E30" s="51">
        <v>1.2000000000000002</v>
      </c>
      <c r="F30" s="52">
        <v>64.0227</v>
      </c>
      <c r="G30" s="53">
        <v>63.6755</v>
      </c>
      <c r="H30" s="53">
        <f t="shared" ref="H30:H46" si="8">C30-D30</f>
        <v>0.60479999999999734</v>
      </c>
      <c r="I30" s="53">
        <f t="shared" ref="I30:I46" si="9">F30-G30</f>
        <v>0.34720000000000084</v>
      </c>
      <c r="J30" s="54">
        <f>(I30*1000/25)-$K$32</f>
        <v>9.9841000000000406</v>
      </c>
      <c r="K30" s="54">
        <f>50-L30-J30</f>
        <v>10.30399999999986</v>
      </c>
      <c r="L30" s="48">
        <f>50-((H30*1000/25)-$K$32)</f>
        <v>29.711900000000099</v>
      </c>
      <c r="M30" s="55">
        <f>J30/(SUM(J30:L30))*100</f>
        <v>19.968200000000081</v>
      </c>
      <c r="N30" s="55">
        <f>K30/(SUM(J30:L30))*100</f>
        <v>20.60799999999972</v>
      </c>
      <c r="O30" s="55">
        <f>L30/(SUM(J30:L30))*100</f>
        <v>59.423800000000206</v>
      </c>
    </row>
    <row r="31" spans="1:20" x14ac:dyDescent="0.2">
      <c r="A31" s="51" t="s">
        <v>40</v>
      </c>
      <c r="B31" s="51">
        <v>4.0999999999999996</v>
      </c>
      <c r="C31" s="52">
        <v>72.093400000000003</v>
      </c>
      <c r="D31" s="53">
        <v>71.238799999999998</v>
      </c>
      <c r="E31" s="51">
        <v>4.1999999999999993</v>
      </c>
      <c r="F31" s="52">
        <v>67.758499999999998</v>
      </c>
      <c r="G31" s="53">
        <v>67.123099999999994</v>
      </c>
      <c r="H31" s="53">
        <f t="shared" si="8"/>
        <v>0.85460000000000491</v>
      </c>
      <c r="I31" s="53">
        <f t="shared" si="9"/>
        <v>0.63540000000000418</v>
      </c>
      <c r="J31" s="54">
        <f>(I31*1000/25)-$K$32</f>
        <v>21.512100000000174</v>
      </c>
      <c r="K31" s="54">
        <f>50-L31-J31</f>
        <v>8.7680000000000291</v>
      </c>
      <c r="L31" s="48">
        <f>50-((H31*1000/25)-$K$32)</f>
        <v>19.719899999999797</v>
      </c>
      <c r="M31" s="55">
        <f>J31/(SUM(J31:L31))*100</f>
        <v>43.024200000000349</v>
      </c>
      <c r="N31" s="55">
        <f>K31/(SUM(J31:L31))*100</f>
        <v>17.536000000000058</v>
      </c>
      <c r="O31" s="55">
        <f>L31/(SUM(J31:L31))*100</f>
        <v>39.439799999999593</v>
      </c>
    </row>
    <row r="32" spans="1:20" x14ac:dyDescent="0.2">
      <c r="A32" s="51" t="s">
        <v>52</v>
      </c>
      <c r="B32" s="51">
        <v>6.1</v>
      </c>
      <c r="C32" s="52">
        <v>75.644099999999995</v>
      </c>
      <c r="D32" s="53">
        <v>71.740700000000004</v>
      </c>
      <c r="E32" s="51">
        <v>6.1999999999999993</v>
      </c>
      <c r="F32" s="52">
        <v>74.307699999999997</v>
      </c>
      <c r="G32" s="53">
        <v>70.403300000000002</v>
      </c>
      <c r="H32" s="53">
        <f t="shared" si="8"/>
        <v>3.9033999999999907</v>
      </c>
      <c r="I32" s="53">
        <f t="shared" si="9"/>
        <v>3.9043999999999954</v>
      </c>
      <c r="J32" s="53" t="s">
        <v>54</v>
      </c>
      <c r="K32" s="53">
        <f>AVERAGE(H32:I32)</f>
        <v>3.903899999999993</v>
      </c>
      <c r="L32" s="55" t="s">
        <v>55</v>
      </c>
      <c r="M32" s="55" t="s">
        <v>55</v>
      </c>
      <c r="N32" s="55" t="s">
        <v>55</v>
      </c>
      <c r="O32" s="55" t="s">
        <v>55</v>
      </c>
    </row>
    <row r="33" spans="1:20" x14ac:dyDescent="0.2">
      <c r="A33" s="51" t="s">
        <v>46</v>
      </c>
      <c r="B33" s="51">
        <v>7.1</v>
      </c>
      <c r="C33" s="52">
        <v>73.325500000000005</v>
      </c>
      <c r="D33" s="53">
        <v>72.967699999999994</v>
      </c>
      <c r="E33" s="51">
        <v>7.1999999999999993</v>
      </c>
      <c r="F33" s="52">
        <v>73.192099999999996</v>
      </c>
      <c r="G33" s="53">
        <v>73.035799999999995</v>
      </c>
      <c r="H33" s="53">
        <f t="shared" si="8"/>
        <v>0.35780000000001166</v>
      </c>
      <c r="I33" s="53">
        <f t="shared" si="9"/>
        <v>0.15630000000000166</v>
      </c>
      <c r="J33" s="54">
        <f t="shared" ref="J33:J46" si="10">(I33*1000/25)-$K$32</f>
        <v>2.3481000000000734</v>
      </c>
      <c r="K33" s="54">
        <f t="shared" ref="K33:K46" si="11">50-L33-J33</f>
        <v>8.0600000000004002</v>
      </c>
      <c r="L33" s="48">
        <f t="shared" ref="L33:L46" si="12">50-((H33*1000/25)-$K$32)</f>
        <v>39.591899999999526</v>
      </c>
      <c r="M33" s="55">
        <f t="shared" ref="M33:M46" si="13">J33/(SUM(J33:L33))*100</f>
        <v>4.6962000000001467</v>
      </c>
      <c r="N33" s="55">
        <f t="shared" ref="N33:N46" si="14">K33/(SUM(J33:L33))*100</f>
        <v>16.1200000000008</v>
      </c>
      <c r="O33" s="55">
        <f t="shared" ref="O33:O46" si="15">L33/(SUM(J33:L33))*100</f>
        <v>79.183799999999053</v>
      </c>
    </row>
    <row r="34" spans="1:20" x14ac:dyDescent="0.2">
      <c r="A34" s="51" t="s">
        <v>38</v>
      </c>
      <c r="B34" s="51">
        <v>8.1</v>
      </c>
      <c r="C34" s="52">
        <v>74.108199999999997</v>
      </c>
      <c r="D34" s="53">
        <v>73.612200000000001</v>
      </c>
      <c r="E34" s="51">
        <v>8.1999999999999993</v>
      </c>
      <c r="F34" s="52">
        <v>68.748000000000005</v>
      </c>
      <c r="G34" s="53">
        <v>68.481899999999996</v>
      </c>
      <c r="H34" s="53">
        <f t="shared" si="8"/>
        <v>0.49599999999999511</v>
      </c>
      <c r="I34" s="53">
        <f t="shared" si="9"/>
        <v>0.26610000000000866</v>
      </c>
      <c r="J34" s="54">
        <f t="shared" si="10"/>
        <v>6.7401000000003535</v>
      </c>
      <c r="K34" s="54">
        <f t="shared" si="11"/>
        <v>9.1959999999994579</v>
      </c>
      <c r="L34" s="48">
        <f t="shared" si="12"/>
        <v>34.063900000000189</v>
      </c>
      <c r="M34" s="55">
        <f t="shared" si="13"/>
        <v>13.480200000000709</v>
      </c>
      <c r="N34" s="55">
        <f t="shared" si="14"/>
        <v>18.391999999998916</v>
      </c>
      <c r="O34" s="55">
        <f t="shared" si="15"/>
        <v>68.127800000000377</v>
      </c>
    </row>
    <row r="35" spans="1:20" x14ac:dyDescent="0.2">
      <c r="A35" s="51" t="s">
        <v>41</v>
      </c>
      <c r="B35" s="51">
        <v>9.1</v>
      </c>
      <c r="C35" s="52">
        <v>72.261499999999998</v>
      </c>
      <c r="D35" s="53">
        <v>71.958500000000001</v>
      </c>
      <c r="E35" s="51">
        <v>9.1999999999999993</v>
      </c>
      <c r="F35" s="52">
        <v>73.143799999999999</v>
      </c>
      <c r="G35" s="53">
        <v>72.994399999999999</v>
      </c>
      <c r="H35" s="53">
        <f t="shared" si="8"/>
        <v>0.30299999999999727</v>
      </c>
      <c r="I35" s="53">
        <f t="shared" si="9"/>
        <v>0.14939999999999998</v>
      </c>
      <c r="J35" s="54">
        <f t="shared" si="10"/>
        <v>2.072100000000006</v>
      </c>
      <c r="K35" s="54">
        <f t="shared" si="11"/>
        <v>6.1439999999998918</v>
      </c>
      <c r="L35" s="48">
        <f t="shared" si="12"/>
        <v>41.783900000000102</v>
      </c>
      <c r="M35" s="55">
        <f t="shared" si="13"/>
        <v>4.1442000000000121</v>
      </c>
      <c r="N35" s="55">
        <f t="shared" si="14"/>
        <v>12.287999999999784</v>
      </c>
      <c r="O35" s="55">
        <f t="shared" si="15"/>
        <v>83.567800000000204</v>
      </c>
    </row>
    <row r="36" spans="1:20" x14ac:dyDescent="0.2">
      <c r="A36" s="51" t="s">
        <v>47</v>
      </c>
      <c r="B36" s="51">
        <v>10.1</v>
      </c>
      <c r="C36" s="52">
        <v>73.162199999999999</v>
      </c>
      <c r="D36" s="53">
        <v>72.843400000000003</v>
      </c>
      <c r="E36" s="51">
        <v>10.199999999999999</v>
      </c>
      <c r="F36" s="52">
        <v>72.584599999999995</v>
      </c>
      <c r="G36" s="53">
        <v>72.436400000000006</v>
      </c>
      <c r="H36" s="53">
        <f t="shared" si="8"/>
        <v>0.31879999999999598</v>
      </c>
      <c r="I36" s="53">
        <f t="shared" si="9"/>
        <v>0.14819999999998856</v>
      </c>
      <c r="J36" s="54">
        <f t="shared" si="10"/>
        <v>2.0240999999995495</v>
      </c>
      <c r="K36" s="54">
        <f t="shared" si="11"/>
        <v>6.8240000000002965</v>
      </c>
      <c r="L36" s="48">
        <f t="shared" si="12"/>
        <v>41.151900000000154</v>
      </c>
      <c r="M36" s="55">
        <f t="shared" si="13"/>
        <v>4.048199999999099</v>
      </c>
      <c r="N36" s="55">
        <f t="shared" si="14"/>
        <v>13.648000000000593</v>
      </c>
      <c r="O36" s="55">
        <f t="shared" si="15"/>
        <v>82.303800000000308</v>
      </c>
    </row>
    <row r="37" spans="1:20" x14ac:dyDescent="0.2">
      <c r="A37" s="51" t="s">
        <v>39</v>
      </c>
      <c r="B37" s="51">
        <v>11.1</v>
      </c>
      <c r="C37" s="52">
        <v>74.150599999999997</v>
      </c>
      <c r="D37" s="53">
        <v>73.760599999999997</v>
      </c>
      <c r="E37" s="51">
        <v>11.2</v>
      </c>
      <c r="F37" s="52">
        <v>70.6768</v>
      </c>
      <c r="G37" s="53">
        <v>70.509900000000002</v>
      </c>
      <c r="H37" s="53">
        <f t="shared" si="8"/>
        <v>0.39000000000000057</v>
      </c>
      <c r="I37" s="53">
        <f t="shared" si="9"/>
        <v>0.16689999999999827</v>
      </c>
      <c r="J37" s="54">
        <f t="shared" si="10"/>
        <v>2.7720999999999378</v>
      </c>
      <c r="K37" s="54">
        <f t="shared" si="11"/>
        <v>8.9240000000000919</v>
      </c>
      <c r="L37" s="48">
        <f t="shared" si="12"/>
        <v>38.30389999999997</v>
      </c>
      <c r="M37" s="55">
        <f t="shared" si="13"/>
        <v>5.5441999999998757</v>
      </c>
      <c r="N37" s="55">
        <f t="shared" si="14"/>
        <v>17.848000000000184</v>
      </c>
      <c r="O37" s="55">
        <f t="shared" si="15"/>
        <v>76.607799999999941</v>
      </c>
    </row>
    <row r="38" spans="1:20" x14ac:dyDescent="0.2">
      <c r="A38" s="51" t="s">
        <v>42</v>
      </c>
      <c r="B38" s="51">
        <v>12.1</v>
      </c>
      <c r="C38" s="52">
        <v>72.841700000000003</v>
      </c>
      <c r="D38" s="53">
        <v>72.456199999999995</v>
      </c>
      <c r="E38" s="51">
        <v>12.2</v>
      </c>
      <c r="F38" s="52">
        <v>73.505099999999999</v>
      </c>
      <c r="G38" s="53">
        <v>73.349699999999999</v>
      </c>
      <c r="H38" s="53">
        <f t="shared" si="8"/>
        <v>0.3855000000000075</v>
      </c>
      <c r="I38" s="53">
        <f t="shared" si="9"/>
        <v>0.1554000000000002</v>
      </c>
      <c r="J38" s="54">
        <f t="shared" si="10"/>
        <v>2.3121000000000151</v>
      </c>
      <c r="K38" s="54">
        <f t="shared" si="11"/>
        <v>9.2040000000002919</v>
      </c>
      <c r="L38" s="48">
        <f t="shared" si="12"/>
        <v>38.483899999999693</v>
      </c>
      <c r="M38" s="55">
        <f t="shared" si="13"/>
        <v>4.6242000000000303</v>
      </c>
      <c r="N38" s="55">
        <f t="shared" si="14"/>
        <v>18.408000000000584</v>
      </c>
      <c r="O38" s="55">
        <f t="shared" si="15"/>
        <v>76.967799999999386</v>
      </c>
    </row>
    <row r="39" spans="1:20" x14ac:dyDescent="0.2">
      <c r="A39" s="51" t="s">
        <v>48</v>
      </c>
      <c r="B39" s="51">
        <v>14.1</v>
      </c>
      <c r="C39" s="52">
        <v>69.090500000000006</v>
      </c>
      <c r="D39" s="53">
        <v>68.685000000000002</v>
      </c>
      <c r="E39" s="51">
        <v>14.2</v>
      </c>
      <c r="F39" s="52">
        <v>69.424400000000006</v>
      </c>
      <c r="G39" s="53">
        <v>69.251000000000005</v>
      </c>
      <c r="H39" s="53">
        <f t="shared" si="8"/>
        <v>0.40550000000000352</v>
      </c>
      <c r="I39" s="53">
        <f t="shared" si="9"/>
        <v>0.17340000000000089</v>
      </c>
      <c r="J39" s="54">
        <f t="shared" si="10"/>
        <v>3.0321000000000424</v>
      </c>
      <c r="K39" s="54">
        <f t="shared" si="11"/>
        <v>9.2840000000001055</v>
      </c>
      <c r="L39" s="48">
        <f t="shared" si="12"/>
        <v>37.683899999999852</v>
      </c>
      <c r="M39" s="55">
        <f t="shared" si="13"/>
        <v>6.0642000000000849</v>
      </c>
      <c r="N39" s="55">
        <f t="shared" si="14"/>
        <v>18.568000000000211</v>
      </c>
      <c r="O39" s="55">
        <f t="shared" si="15"/>
        <v>75.367799999999704</v>
      </c>
    </row>
    <row r="40" spans="1:20" x14ac:dyDescent="0.2">
      <c r="A40" s="51" t="s">
        <v>44</v>
      </c>
      <c r="B40" s="51">
        <v>15.1</v>
      </c>
      <c r="C40" s="52">
        <v>69.108199999999997</v>
      </c>
      <c r="D40" s="53">
        <v>68.769599999999997</v>
      </c>
      <c r="E40" s="51">
        <v>15.2</v>
      </c>
      <c r="F40" s="52">
        <v>67.408600000000007</v>
      </c>
      <c r="G40" s="53">
        <v>67.239099999999993</v>
      </c>
      <c r="H40" s="53">
        <f t="shared" si="8"/>
        <v>0.33859999999999957</v>
      </c>
      <c r="I40" s="53">
        <f t="shared" si="9"/>
        <v>0.16950000000001353</v>
      </c>
      <c r="J40" s="54">
        <f t="shared" si="10"/>
        <v>2.8761000000005481</v>
      </c>
      <c r="K40" s="54">
        <f t="shared" si="11"/>
        <v>6.7639999999994416</v>
      </c>
      <c r="L40" s="48">
        <f t="shared" si="12"/>
        <v>40.35990000000001</v>
      </c>
      <c r="M40" s="55">
        <f t="shared" si="13"/>
        <v>5.7522000000010962</v>
      </c>
      <c r="N40" s="55">
        <f t="shared" si="14"/>
        <v>13.527999999998883</v>
      </c>
      <c r="O40" s="55">
        <f t="shared" si="15"/>
        <v>80.719800000000021</v>
      </c>
    </row>
    <row r="41" spans="1:20" x14ac:dyDescent="0.2">
      <c r="A41" s="51" t="s">
        <v>51</v>
      </c>
      <c r="B41" s="51">
        <v>16.100000000000001</v>
      </c>
      <c r="C41" s="52">
        <v>69.064599999999999</v>
      </c>
      <c r="D41" s="53">
        <v>68.6721</v>
      </c>
      <c r="E41" s="51">
        <v>16.200000000000003</v>
      </c>
      <c r="F41" s="52">
        <v>69.878299999999996</v>
      </c>
      <c r="G41" s="53">
        <v>69.712500000000006</v>
      </c>
      <c r="H41" s="53">
        <f t="shared" si="8"/>
        <v>0.39249999999999829</v>
      </c>
      <c r="I41" s="53">
        <f t="shared" si="9"/>
        <v>0.16579999999999018</v>
      </c>
      <c r="J41" s="54">
        <f t="shared" si="10"/>
        <v>2.7280999999996141</v>
      </c>
      <c r="K41" s="54">
        <f t="shared" si="11"/>
        <v>9.0680000000003247</v>
      </c>
      <c r="L41" s="48">
        <f t="shared" si="12"/>
        <v>38.203900000000061</v>
      </c>
      <c r="M41" s="55">
        <f t="shared" si="13"/>
        <v>5.4561999999992281</v>
      </c>
      <c r="N41" s="55">
        <f t="shared" si="14"/>
        <v>18.136000000000649</v>
      </c>
      <c r="O41" s="55">
        <f t="shared" si="15"/>
        <v>76.407800000000123</v>
      </c>
    </row>
    <row r="42" spans="1:20" x14ac:dyDescent="0.2">
      <c r="A42" s="51" t="s">
        <v>36</v>
      </c>
      <c r="B42" s="51">
        <v>18.100000000000001</v>
      </c>
      <c r="C42" s="52">
        <v>69.697199999999995</v>
      </c>
      <c r="D42" s="53">
        <v>68.666799999999995</v>
      </c>
      <c r="E42" s="51">
        <v>18.200000000000003</v>
      </c>
      <c r="F42" s="52">
        <v>71.017099999999999</v>
      </c>
      <c r="G42" s="53">
        <v>70.477599999999995</v>
      </c>
      <c r="H42" s="53">
        <f t="shared" si="8"/>
        <v>1.0304000000000002</v>
      </c>
      <c r="I42" s="53">
        <f t="shared" si="9"/>
        <v>0.53950000000000387</v>
      </c>
      <c r="J42" s="54">
        <f t="shared" si="10"/>
        <v>17.676100000000162</v>
      </c>
      <c r="K42" s="54">
        <f t="shared" si="11"/>
        <v>19.635999999999846</v>
      </c>
      <c r="L42" s="48">
        <f t="shared" si="12"/>
        <v>12.687899999999992</v>
      </c>
      <c r="M42" s="55">
        <f t="shared" si="13"/>
        <v>35.352200000000323</v>
      </c>
      <c r="N42" s="55">
        <f t="shared" si="14"/>
        <v>39.271999999999693</v>
      </c>
      <c r="O42" s="55">
        <f t="shared" si="15"/>
        <v>25.37579999999998</v>
      </c>
      <c r="P42" s="3" t="s">
        <v>58</v>
      </c>
      <c r="Q42" s="37" t="s">
        <v>57</v>
      </c>
      <c r="R42" s="4">
        <v>35.654800000000201</v>
      </c>
      <c r="S42" s="4">
        <v>38.037333333333358</v>
      </c>
      <c r="T42" s="4">
        <v>26.307866666666438</v>
      </c>
    </row>
    <row r="43" spans="1:20" x14ac:dyDescent="0.2">
      <c r="A43" s="51" t="s">
        <v>37</v>
      </c>
      <c r="B43" s="51">
        <v>22.1</v>
      </c>
      <c r="C43" s="52">
        <v>68.767300000000006</v>
      </c>
      <c r="D43" s="53">
        <v>68.403999999999996</v>
      </c>
      <c r="E43" s="51">
        <v>22.200000000000003</v>
      </c>
      <c r="F43" s="52">
        <v>71.346500000000006</v>
      </c>
      <c r="G43" s="53">
        <v>71.188599999999994</v>
      </c>
      <c r="H43" s="53">
        <f t="shared" si="8"/>
        <v>0.3633000000000095</v>
      </c>
      <c r="I43" s="53">
        <f t="shared" si="9"/>
        <v>0.15790000000001214</v>
      </c>
      <c r="J43" s="54">
        <f t="shared" si="10"/>
        <v>2.4121000000004926</v>
      </c>
      <c r="K43" s="54">
        <f t="shared" si="11"/>
        <v>8.2159999999998945</v>
      </c>
      <c r="L43" s="48">
        <f t="shared" si="12"/>
        <v>39.371899999999613</v>
      </c>
      <c r="M43" s="55">
        <f t="shared" si="13"/>
        <v>4.8242000000009853</v>
      </c>
      <c r="N43" s="55">
        <f t="shared" si="14"/>
        <v>16.431999999999789</v>
      </c>
      <c r="O43" s="55">
        <f t="shared" si="15"/>
        <v>78.743799999999226</v>
      </c>
    </row>
    <row r="44" spans="1:20" x14ac:dyDescent="0.2">
      <c r="A44" s="51" t="s">
        <v>43</v>
      </c>
      <c r="B44" s="51">
        <v>23.1</v>
      </c>
      <c r="C44" s="52">
        <v>72.075999999999993</v>
      </c>
      <c r="D44" s="53">
        <v>71.703599999999994</v>
      </c>
      <c r="E44" s="51">
        <v>23.200000000000003</v>
      </c>
      <c r="F44" s="52">
        <v>71.154700000000005</v>
      </c>
      <c r="G44" s="53">
        <v>71.002499999999998</v>
      </c>
      <c r="H44" s="53">
        <f t="shared" si="8"/>
        <v>0.37239999999999895</v>
      </c>
      <c r="I44" s="53">
        <f t="shared" si="9"/>
        <v>0.15220000000000766</v>
      </c>
      <c r="J44" s="54">
        <f t="shared" si="10"/>
        <v>2.1841000000003135</v>
      </c>
      <c r="K44" s="54">
        <f t="shared" si="11"/>
        <v>8.8079999999996517</v>
      </c>
      <c r="L44" s="48">
        <f t="shared" si="12"/>
        <v>39.007900000000035</v>
      </c>
      <c r="M44" s="55">
        <f t="shared" si="13"/>
        <v>4.3682000000006269</v>
      </c>
      <c r="N44" s="55">
        <f t="shared" si="14"/>
        <v>17.615999999999303</v>
      </c>
      <c r="O44" s="55">
        <f t="shared" si="15"/>
        <v>78.01580000000007</v>
      </c>
    </row>
    <row r="45" spans="1:20" x14ac:dyDescent="0.2">
      <c r="A45" s="51" t="s">
        <v>50</v>
      </c>
      <c r="B45" s="51">
        <v>24.1</v>
      </c>
      <c r="C45" s="52">
        <v>71.668800000000005</v>
      </c>
      <c r="D45" s="53">
        <v>71.351799999999997</v>
      </c>
      <c r="E45" s="51">
        <v>24.200000000000003</v>
      </c>
      <c r="F45" s="52">
        <v>71.157399999999996</v>
      </c>
      <c r="G45" s="53">
        <v>71.001300000000001</v>
      </c>
      <c r="H45" s="53">
        <f t="shared" si="8"/>
        <v>0.31700000000000728</v>
      </c>
      <c r="I45" s="53">
        <f t="shared" si="9"/>
        <v>0.15609999999999502</v>
      </c>
      <c r="J45" s="54">
        <f t="shared" si="10"/>
        <v>2.3400999999998078</v>
      </c>
      <c r="K45" s="54">
        <f t="shared" si="11"/>
        <v>6.4360000000004902</v>
      </c>
      <c r="L45" s="48">
        <f t="shared" si="12"/>
        <v>41.223899999999702</v>
      </c>
      <c r="M45" s="55">
        <f t="shared" si="13"/>
        <v>4.6801999999996156</v>
      </c>
      <c r="N45" s="55">
        <f t="shared" si="14"/>
        <v>12.87200000000098</v>
      </c>
      <c r="O45" s="55">
        <f t="shared" si="15"/>
        <v>82.447799999999404</v>
      </c>
    </row>
    <row r="46" spans="1:20" x14ac:dyDescent="0.2">
      <c r="A46" s="51" t="s">
        <v>45</v>
      </c>
      <c r="B46" s="51">
        <v>26.1</v>
      </c>
      <c r="C46" s="52">
        <v>71.561899999999994</v>
      </c>
      <c r="D46" s="53">
        <v>71.191299999999998</v>
      </c>
      <c r="E46" s="51">
        <v>26.200000000000003</v>
      </c>
      <c r="F46" s="52">
        <v>68.389200000000002</v>
      </c>
      <c r="G46" s="53">
        <v>68.245599999999996</v>
      </c>
      <c r="H46" s="53">
        <f t="shared" si="8"/>
        <v>0.37059999999999604</v>
      </c>
      <c r="I46" s="53">
        <f t="shared" si="9"/>
        <v>0.14360000000000639</v>
      </c>
      <c r="J46" s="54">
        <f t="shared" si="10"/>
        <v>1.8401000000002625</v>
      </c>
      <c r="K46" s="54">
        <f t="shared" si="11"/>
        <v>9.0799999999995862</v>
      </c>
      <c r="L46" s="48">
        <f t="shared" si="12"/>
        <v>39.079900000000151</v>
      </c>
      <c r="M46" s="55">
        <f t="shared" si="13"/>
        <v>3.6802000000005246</v>
      </c>
      <c r="N46" s="55">
        <f t="shared" si="14"/>
        <v>18.159999999999172</v>
      </c>
      <c r="O46" s="55">
        <f t="shared" si="15"/>
        <v>78.159800000000303</v>
      </c>
    </row>
    <row r="47" spans="1:20" x14ac:dyDescent="0.2">
      <c r="C47" s="7"/>
      <c r="D47" s="7"/>
      <c r="E47" s="7"/>
      <c r="F47" s="7"/>
      <c r="G47" s="7"/>
      <c r="H47" s="7"/>
      <c r="I47" s="7"/>
      <c r="J47" s="7"/>
      <c r="K47" s="7"/>
      <c r="L47" s="18"/>
      <c r="M47" s="18"/>
      <c r="N47" s="18"/>
    </row>
    <row r="50" spans="1:17" ht="12.75" x14ac:dyDescent="0.2">
      <c r="A50" s="74"/>
      <c r="B50" s="9" t="s">
        <v>6</v>
      </c>
      <c r="C50" s="10" t="s">
        <v>8</v>
      </c>
      <c r="D50" s="11" t="s">
        <v>9</v>
      </c>
      <c r="E50" s="11" t="s">
        <v>10</v>
      </c>
      <c r="F50" s="8" t="s">
        <v>8</v>
      </c>
      <c r="G50" s="11" t="s">
        <v>9</v>
      </c>
      <c r="H50" s="11" t="s">
        <v>11</v>
      </c>
      <c r="I50" s="70" t="s">
        <v>31</v>
      </c>
      <c r="J50" s="70" t="s">
        <v>32</v>
      </c>
      <c r="K50" s="71" t="s">
        <v>21</v>
      </c>
      <c r="L50" s="71" t="s">
        <v>22</v>
      </c>
      <c r="M50" s="71" t="s">
        <v>23</v>
      </c>
      <c r="N50" s="71" t="s">
        <v>24</v>
      </c>
      <c r="O50" s="71" t="s">
        <v>25</v>
      </c>
      <c r="P50" s="71" t="s">
        <v>26</v>
      </c>
      <c r="Q50" s="1" t="s">
        <v>170</v>
      </c>
    </row>
    <row r="51" spans="1:17" x14ac:dyDescent="0.2">
      <c r="A51" s="12" t="s">
        <v>169</v>
      </c>
      <c r="B51" s="13" t="s">
        <v>15</v>
      </c>
      <c r="C51" s="14" t="s">
        <v>16</v>
      </c>
      <c r="D51" s="14" t="s">
        <v>16</v>
      </c>
      <c r="E51" s="15" t="s">
        <v>18</v>
      </c>
      <c r="F51" s="12" t="s">
        <v>17</v>
      </c>
      <c r="G51" s="12" t="s">
        <v>17</v>
      </c>
      <c r="H51" s="15" t="s">
        <v>18</v>
      </c>
      <c r="I51" s="72" t="s">
        <v>27</v>
      </c>
      <c r="J51" s="72" t="s">
        <v>27</v>
      </c>
      <c r="K51" s="73" t="s">
        <v>27</v>
      </c>
      <c r="L51" s="73" t="s">
        <v>27</v>
      </c>
      <c r="M51" s="73" t="s">
        <v>27</v>
      </c>
      <c r="N51" s="73" t="s">
        <v>28</v>
      </c>
      <c r="O51" s="73" t="s">
        <v>29</v>
      </c>
      <c r="P51" s="73" t="s">
        <v>30</v>
      </c>
      <c r="Q51" s="7">
        <f>AVERAGE(I54,J54)</f>
        <v>3.9113499999999917</v>
      </c>
    </row>
    <row r="52" spans="1:17" x14ac:dyDescent="0.2">
      <c r="A52" s="25">
        <v>42059</v>
      </c>
      <c r="B52" s="26" t="s">
        <v>134</v>
      </c>
      <c r="C52" s="26">
        <v>1.1000000000000001</v>
      </c>
      <c r="D52" s="27">
        <v>70.824250000000006</v>
      </c>
      <c r="E52" s="27">
        <v>71.428899999999999</v>
      </c>
      <c r="F52" s="26">
        <f t="shared" ref="F52:F68" si="16">C52+0.1</f>
        <v>1.2000000000000002</v>
      </c>
      <c r="G52" s="27">
        <v>63.674800000000005</v>
      </c>
      <c r="H52" s="27">
        <v>64.024699999999996</v>
      </c>
      <c r="I52" s="7">
        <f>E52-D52</f>
        <v>0.60464999999999236</v>
      </c>
      <c r="J52" s="7">
        <f>H52-G52</f>
        <v>0.349899999999991</v>
      </c>
      <c r="K52" s="75">
        <f>(J52*1000/25)-$Q$51</f>
        <v>10.084649999999648</v>
      </c>
      <c r="L52" s="76">
        <f>50-M52-K52</f>
        <v>10.190000000000055</v>
      </c>
      <c r="M52" s="77">
        <f>50-((I52*1000/25)-$Q$51)</f>
        <v>29.725350000000297</v>
      </c>
      <c r="N52" s="71">
        <f>K52/(SUM(K52:M52))*100</f>
        <v>20.169299999999296</v>
      </c>
      <c r="O52" s="71">
        <f>L52/(SUM(K52:M52))*100</f>
        <v>20.380000000000109</v>
      </c>
      <c r="P52" s="71">
        <f>M52/(SUM(K52:M52))*100</f>
        <v>59.450700000000587</v>
      </c>
    </row>
    <row r="53" spans="1:17" x14ac:dyDescent="0.2">
      <c r="A53" s="25">
        <v>42059</v>
      </c>
      <c r="B53" s="26" t="s">
        <v>125</v>
      </c>
      <c r="C53" s="26">
        <v>4.0999999999999996</v>
      </c>
      <c r="D53" s="27">
        <v>71.238349999999997</v>
      </c>
      <c r="E53" s="27">
        <v>72.096199999999996</v>
      </c>
      <c r="F53" s="26">
        <f t="shared" si="16"/>
        <v>4.1999999999999993</v>
      </c>
      <c r="G53" s="27">
        <v>67.12285</v>
      </c>
      <c r="H53" s="27">
        <v>67.761099999999999</v>
      </c>
      <c r="I53" s="7">
        <f t="shared" ref="I53:I68" si="17">E53-D53</f>
        <v>0.85784999999999911</v>
      </c>
      <c r="J53" s="7">
        <f t="shared" ref="J53:J68" si="18">H53-G53</f>
        <v>0.63824999999999932</v>
      </c>
      <c r="K53" s="75">
        <f>(J53*1000/25)-$Q$51</f>
        <v>21.618649999999981</v>
      </c>
      <c r="L53" s="76">
        <f>50-M53-K53</f>
        <v>8.7839999999999918</v>
      </c>
      <c r="M53" s="77">
        <f>50-((I53*1000/25)-$Q$51)</f>
        <v>19.597350000000027</v>
      </c>
      <c r="N53" s="71">
        <f>K53/(SUM(K53:M53))*100</f>
        <v>43.237299999999962</v>
      </c>
      <c r="O53" s="71">
        <f>L53/(SUM(K53:M53))*100</f>
        <v>17.567999999999984</v>
      </c>
      <c r="P53" s="71">
        <f>M53/(SUM(K53:M53))*100</f>
        <v>39.194700000000054</v>
      </c>
    </row>
    <row r="54" spans="1:17" x14ac:dyDescent="0.2">
      <c r="A54" s="25">
        <v>42059</v>
      </c>
      <c r="B54" s="26" t="s">
        <v>52</v>
      </c>
      <c r="C54" s="26">
        <v>6.1</v>
      </c>
      <c r="D54" s="27">
        <v>71.740100000000012</v>
      </c>
      <c r="E54" s="27">
        <v>75.651799999999994</v>
      </c>
      <c r="F54" s="26">
        <f t="shared" si="16"/>
        <v>6.1999999999999993</v>
      </c>
      <c r="G54" s="27">
        <v>70.402999999999992</v>
      </c>
      <c r="H54" s="27">
        <v>74.313999999999993</v>
      </c>
      <c r="I54" s="7">
        <f t="shared" si="17"/>
        <v>3.911699999999982</v>
      </c>
      <c r="J54" s="7">
        <f t="shared" si="18"/>
        <v>3.9110000000000014</v>
      </c>
      <c r="K54" s="3" t="s">
        <v>20</v>
      </c>
      <c r="L54" s="3" t="s">
        <v>20</v>
      </c>
      <c r="M54" s="3" t="s">
        <v>20</v>
      </c>
      <c r="N54" s="3" t="s">
        <v>20</v>
      </c>
      <c r="O54" s="3" t="s">
        <v>20</v>
      </c>
      <c r="P54" s="3" t="s">
        <v>20</v>
      </c>
    </row>
    <row r="55" spans="1:17" x14ac:dyDescent="0.2">
      <c r="A55" s="25">
        <v>42059</v>
      </c>
      <c r="B55" s="26" t="s">
        <v>131</v>
      </c>
      <c r="C55" s="26">
        <v>7.1</v>
      </c>
      <c r="D55" s="27">
        <v>72.967349999999996</v>
      </c>
      <c r="E55" s="27">
        <v>73.325900000000004</v>
      </c>
      <c r="F55" s="26">
        <f t="shared" si="16"/>
        <v>7.1999999999999993</v>
      </c>
      <c r="G55" s="27">
        <v>73.035550000000001</v>
      </c>
      <c r="H55" s="27">
        <v>73.192400000000006</v>
      </c>
      <c r="I55" s="7">
        <f t="shared" si="17"/>
        <v>0.35855000000000814</v>
      </c>
      <c r="J55" s="7">
        <f t="shared" si="18"/>
        <v>0.15685000000000571</v>
      </c>
      <c r="K55" s="75">
        <f t="shared" ref="K55:K68" si="19">(J55*1000/25)-$Q$51</f>
        <v>2.3626500000002366</v>
      </c>
      <c r="L55" s="76">
        <f t="shared" ref="L55:L68" si="20">50-M55-K55</f>
        <v>8.0680000000000973</v>
      </c>
      <c r="M55" s="77">
        <f t="shared" ref="M55:M68" si="21">50-((I55*1000/25)-$Q$51)</f>
        <v>39.569349999999666</v>
      </c>
      <c r="N55" s="71">
        <f t="shared" ref="N55:N68" si="22">K55/(SUM(K55:M55))*100</f>
        <v>4.7253000000004732</v>
      </c>
      <c r="O55" s="71">
        <f t="shared" ref="O55:O68" si="23">L55/(SUM(K55:M55))*100</f>
        <v>16.136000000000195</v>
      </c>
      <c r="P55" s="71">
        <f t="shared" ref="P55:P68" si="24">M55/(SUM(K55:M55))*100</f>
        <v>79.138699999999332</v>
      </c>
    </row>
    <row r="56" spans="1:17" x14ac:dyDescent="0.2">
      <c r="A56" s="25">
        <v>42059</v>
      </c>
      <c r="B56" s="26" t="s">
        <v>123</v>
      </c>
      <c r="C56" s="26">
        <v>8.1</v>
      </c>
      <c r="D56" s="27">
        <v>73.611850000000004</v>
      </c>
      <c r="E56" s="27">
        <v>74.109899999999996</v>
      </c>
      <c r="F56" s="26">
        <f t="shared" si="16"/>
        <v>8.1999999999999993</v>
      </c>
      <c r="G56" s="27">
        <v>68.481799999999993</v>
      </c>
      <c r="H56" s="27">
        <v>68.750399999999999</v>
      </c>
      <c r="I56" s="7">
        <f t="shared" si="17"/>
        <v>0.49804999999999211</v>
      </c>
      <c r="J56" s="7">
        <f t="shared" si="18"/>
        <v>0.26860000000000639</v>
      </c>
      <c r="K56" s="75">
        <f t="shared" si="19"/>
        <v>6.8326500000002639</v>
      </c>
      <c r="L56" s="76">
        <f t="shared" si="20"/>
        <v>9.1779999999994288</v>
      </c>
      <c r="M56" s="77">
        <f t="shared" si="21"/>
        <v>33.989350000000307</v>
      </c>
      <c r="N56" s="71">
        <f t="shared" si="22"/>
        <v>13.665300000000528</v>
      </c>
      <c r="O56" s="71">
        <f t="shared" si="23"/>
        <v>18.355999999998858</v>
      </c>
      <c r="P56" s="71">
        <f t="shared" si="24"/>
        <v>67.978700000000615</v>
      </c>
    </row>
    <row r="57" spans="1:17" x14ac:dyDescent="0.2">
      <c r="A57" s="25">
        <v>42059</v>
      </c>
      <c r="B57" s="26" t="s">
        <v>126</v>
      </c>
      <c r="C57" s="26">
        <v>9.1</v>
      </c>
      <c r="D57" s="27">
        <v>71.958150000000003</v>
      </c>
      <c r="E57" s="27">
        <v>72.261099999999999</v>
      </c>
      <c r="F57" s="26">
        <f t="shared" si="16"/>
        <v>9.1999999999999993</v>
      </c>
      <c r="G57" s="27">
        <v>72.993799999999993</v>
      </c>
      <c r="H57" s="27">
        <v>73.145200000000003</v>
      </c>
      <c r="I57" s="7">
        <f t="shared" si="17"/>
        <v>0.30294999999999561</v>
      </c>
      <c r="J57" s="7">
        <f t="shared" si="18"/>
        <v>0.15140000000000953</v>
      </c>
      <c r="K57" s="75">
        <f t="shared" si="19"/>
        <v>2.1446500000003894</v>
      </c>
      <c r="L57" s="76">
        <f t="shared" si="20"/>
        <v>6.0619999999994434</v>
      </c>
      <c r="M57" s="77">
        <f t="shared" si="21"/>
        <v>41.793350000000167</v>
      </c>
      <c r="N57" s="71">
        <f t="shared" si="22"/>
        <v>4.2893000000007788</v>
      </c>
      <c r="O57" s="71">
        <f t="shared" si="23"/>
        <v>12.123999999998887</v>
      </c>
      <c r="P57" s="71">
        <f t="shared" si="24"/>
        <v>83.586700000000334</v>
      </c>
    </row>
    <row r="58" spans="1:17" x14ac:dyDescent="0.2">
      <c r="A58" s="25">
        <v>42059</v>
      </c>
      <c r="B58" s="26" t="s">
        <v>132</v>
      </c>
      <c r="C58" s="26">
        <v>10.1</v>
      </c>
      <c r="D58" s="27">
        <v>72.842950000000002</v>
      </c>
      <c r="E58" s="27">
        <v>73.162700000000001</v>
      </c>
      <c r="F58" s="26">
        <f t="shared" si="16"/>
        <v>10.199999999999999</v>
      </c>
      <c r="G58" s="27">
        <v>72.43610000000001</v>
      </c>
      <c r="H58" s="27">
        <v>72.585499999999996</v>
      </c>
      <c r="I58" s="7">
        <f t="shared" si="17"/>
        <v>0.31974999999999909</v>
      </c>
      <c r="J58" s="7">
        <f t="shared" si="18"/>
        <v>0.14939999999998577</v>
      </c>
      <c r="K58" s="75">
        <f t="shared" si="19"/>
        <v>2.064649999999439</v>
      </c>
      <c r="L58" s="76">
        <f t="shared" si="20"/>
        <v>6.814000000000533</v>
      </c>
      <c r="M58" s="77">
        <f t="shared" si="21"/>
        <v>41.121350000000028</v>
      </c>
      <c r="N58" s="71">
        <f t="shared" si="22"/>
        <v>4.129299999998878</v>
      </c>
      <c r="O58" s="71">
        <f t="shared" si="23"/>
        <v>13.628000000001068</v>
      </c>
      <c r="P58" s="71">
        <f t="shared" si="24"/>
        <v>82.242700000000056</v>
      </c>
    </row>
    <row r="59" spans="1:17" x14ac:dyDescent="0.2">
      <c r="A59" s="25">
        <v>42059</v>
      </c>
      <c r="B59" s="26" t="s">
        <v>124</v>
      </c>
      <c r="C59" s="26">
        <v>11.1</v>
      </c>
      <c r="D59" s="27">
        <v>73.760199999999998</v>
      </c>
      <c r="E59" s="27">
        <v>74.150999999999996</v>
      </c>
      <c r="F59" s="26">
        <f t="shared" si="16"/>
        <v>11.2</v>
      </c>
      <c r="G59" s="27">
        <v>70.509700000000009</v>
      </c>
      <c r="H59" s="27">
        <v>70.678399999999996</v>
      </c>
      <c r="I59" s="7">
        <f t="shared" si="17"/>
        <v>0.3907999999999987</v>
      </c>
      <c r="J59" s="7">
        <f t="shared" si="18"/>
        <v>0.16869999999998697</v>
      </c>
      <c r="K59" s="75">
        <f t="shared" si="19"/>
        <v>2.8366499999994872</v>
      </c>
      <c r="L59" s="76">
        <f t="shared" si="20"/>
        <v>8.8840000000004693</v>
      </c>
      <c r="M59" s="77">
        <f t="shared" si="21"/>
        <v>38.279350000000044</v>
      </c>
      <c r="N59" s="71">
        <f t="shared" si="22"/>
        <v>5.6732999999989744</v>
      </c>
      <c r="O59" s="71">
        <f t="shared" si="23"/>
        <v>17.768000000000939</v>
      </c>
      <c r="P59" s="71">
        <f t="shared" si="24"/>
        <v>76.558700000000087</v>
      </c>
    </row>
    <row r="60" spans="1:17" x14ac:dyDescent="0.2">
      <c r="A60" s="25">
        <v>42059</v>
      </c>
      <c r="B60" s="26" t="s">
        <v>127</v>
      </c>
      <c r="C60" s="26">
        <v>12.1</v>
      </c>
      <c r="D60" s="27">
        <v>72.4559</v>
      </c>
      <c r="E60" s="27">
        <v>72.841399999999993</v>
      </c>
      <c r="F60" s="26">
        <f t="shared" si="16"/>
        <v>12.2</v>
      </c>
      <c r="G60" s="27">
        <v>73.349549999999994</v>
      </c>
      <c r="H60" s="27">
        <v>73.506</v>
      </c>
      <c r="I60" s="7">
        <f t="shared" si="17"/>
        <v>0.38549999999999329</v>
      </c>
      <c r="J60" s="7">
        <f t="shared" si="18"/>
        <v>0.15645000000000664</v>
      </c>
      <c r="K60" s="75">
        <f t="shared" si="19"/>
        <v>2.3466500000002739</v>
      </c>
      <c r="L60" s="76">
        <f t="shared" si="20"/>
        <v>9.1619999999994661</v>
      </c>
      <c r="M60" s="77">
        <f t="shared" si="21"/>
        <v>38.49135000000026</v>
      </c>
      <c r="N60" s="71">
        <f t="shared" si="22"/>
        <v>4.6933000000005478</v>
      </c>
      <c r="O60" s="71">
        <f t="shared" si="23"/>
        <v>18.323999999998932</v>
      </c>
      <c r="P60" s="71">
        <f t="shared" si="24"/>
        <v>76.98270000000052</v>
      </c>
    </row>
    <row r="61" spans="1:17" x14ac:dyDescent="0.2">
      <c r="A61" s="25">
        <v>42059</v>
      </c>
      <c r="B61" s="26" t="s">
        <v>133</v>
      </c>
      <c r="C61" s="26">
        <v>14.1</v>
      </c>
      <c r="D61" s="27">
        <v>68.684799999999996</v>
      </c>
      <c r="E61" s="27">
        <v>69.091200000000001</v>
      </c>
      <c r="F61" s="26">
        <f t="shared" si="16"/>
        <v>14.2</v>
      </c>
      <c r="G61" s="27">
        <v>69.250699999999995</v>
      </c>
      <c r="H61" s="27">
        <v>69.426100000000005</v>
      </c>
      <c r="I61" s="7">
        <f t="shared" si="17"/>
        <v>0.40640000000000498</v>
      </c>
      <c r="J61" s="7">
        <f t="shared" si="18"/>
        <v>0.17540000000001044</v>
      </c>
      <c r="K61" s="75">
        <f t="shared" si="19"/>
        <v>3.1046500000004258</v>
      </c>
      <c r="L61" s="76">
        <f t="shared" si="20"/>
        <v>9.2399999999997817</v>
      </c>
      <c r="M61" s="77">
        <f t="shared" si="21"/>
        <v>37.655349999999792</v>
      </c>
      <c r="N61" s="71">
        <f t="shared" si="22"/>
        <v>6.2093000000008516</v>
      </c>
      <c r="O61" s="71">
        <f t="shared" si="23"/>
        <v>18.479999999999563</v>
      </c>
      <c r="P61" s="71">
        <f t="shared" si="24"/>
        <v>75.310699999999585</v>
      </c>
    </row>
    <row r="62" spans="1:17" x14ac:dyDescent="0.2">
      <c r="A62" s="25">
        <v>42059</v>
      </c>
      <c r="B62" s="26" t="s">
        <v>129</v>
      </c>
      <c r="C62" s="26">
        <v>15.1</v>
      </c>
      <c r="D62" s="27">
        <v>68.76939999999999</v>
      </c>
      <c r="E62" s="27">
        <v>69.109499999999997</v>
      </c>
      <c r="F62" s="26">
        <f t="shared" si="16"/>
        <v>15.2</v>
      </c>
      <c r="G62" s="27">
        <v>67.238849999999999</v>
      </c>
      <c r="H62" s="27">
        <v>67.410200000000003</v>
      </c>
      <c r="I62" s="7">
        <f t="shared" si="17"/>
        <v>0.34010000000000673</v>
      </c>
      <c r="J62" s="7">
        <f t="shared" si="18"/>
        <v>0.17135000000000389</v>
      </c>
      <c r="K62" s="75">
        <f t="shared" si="19"/>
        <v>2.9426500000001639</v>
      </c>
      <c r="L62" s="76">
        <f t="shared" si="20"/>
        <v>6.7500000000001137</v>
      </c>
      <c r="M62" s="77">
        <f t="shared" si="21"/>
        <v>40.307349999999722</v>
      </c>
      <c r="N62" s="71">
        <f t="shared" si="22"/>
        <v>5.8853000000003277</v>
      </c>
      <c r="O62" s="71">
        <f t="shared" si="23"/>
        <v>13.500000000000229</v>
      </c>
      <c r="P62" s="71">
        <f t="shared" si="24"/>
        <v>80.614699999999445</v>
      </c>
    </row>
    <row r="63" spans="1:17" x14ac:dyDescent="0.2">
      <c r="A63" s="25">
        <v>42059</v>
      </c>
      <c r="B63" s="26" t="s">
        <v>136</v>
      </c>
      <c r="C63" s="26">
        <v>16.100000000000001</v>
      </c>
      <c r="D63" s="27">
        <v>68.671850000000006</v>
      </c>
      <c r="E63" s="27">
        <v>69.065399999999997</v>
      </c>
      <c r="F63" s="26">
        <f t="shared" si="16"/>
        <v>16.200000000000003</v>
      </c>
      <c r="G63" s="27">
        <v>69.712450000000004</v>
      </c>
      <c r="H63" s="27">
        <v>69.879900000000006</v>
      </c>
      <c r="I63" s="7">
        <f t="shared" si="17"/>
        <v>0.39354999999999052</v>
      </c>
      <c r="J63" s="7">
        <f t="shared" si="18"/>
        <v>0.16745000000000232</v>
      </c>
      <c r="K63" s="75">
        <f t="shared" si="19"/>
        <v>2.7866500000001011</v>
      </c>
      <c r="L63" s="76">
        <f t="shared" si="20"/>
        <v>9.043999999999528</v>
      </c>
      <c r="M63" s="77">
        <f t="shared" si="21"/>
        <v>38.169350000000371</v>
      </c>
      <c r="N63" s="71">
        <f t="shared" si="22"/>
        <v>5.5733000000002022</v>
      </c>
      <c r="O63" s="71">
        <f t="shared" si="23"/>
        <v>18.087999999999056</v>
      </c>
      <c r="P63" s="71">
        <f t="shared" si="24"/>
        <v>76.338700000000742</v>
      </c>
    </row>
    <row r="64" spans="1:17" x14ac:dyDescent="0.2">
      <c r="A64" s="25">
        <v>42059</v>
      </c>
      <c r="B64" s="26" t="s">
        <v>36</v>
      </c>
      <c r="C64" s="28">
        <v>18.100000000000001</v>
      </c>
      <c r="D64" s="27">
        <v>68.666599999999988</v>
      </c>
      <c r="E64" s="29">
        <v>69.698400000000007</v>
      </c>
      <c r="F64" s="26">
        <f t="shared" si="16"/>
        <v>18.200000000000003</v>
      </c>
      <c r="G64" s="27">
        <v>70.477149999999995</v>
      </c>
      <c r="H64" s="29">
        <v>71.017200000000003</v>
      </c>
      <c r="I64" s="7">
        <f t="shared" si="17"/>
        <v>1.0318000000000183</v>
      </c>
      <c r="J64" s="7">
        <f t="shared" si="18"/>
        <v>0.54005000000000791</v>
      </c>
      <c r="K64" s="75">
        <f t="shared" si="19"/>
        <v>17.690650000000325</v>
      </c>
      <c r="L64" s="76">
        <f t="shared" si="20"/>
        <v>19.670000000000421</v>
      </c>
      <c r="M64" s="77">
        <f t="shared" si="21"/>
        <v>12.639349999999254</v>
      </c>
      <c r="N64" s="71">
        <f t="shared" si="22"/>
        <v>35.38130000000065</v>
      </c>
      <c r="O64" s="71">
        <f t="shared" si="23"/>
        <v>39.340000000000842</v>
      </c>
      <c r="P64" s="71">
        <f t="shared" si="24"/>
        <v>25.278699999998512</v>
      </c>
    </row>
    <row r="65" spans="1:17" x14ac:dyDescent="0.2">
      <c r="A65" s="25">
        <v>42059</v>
      </c>
      <c r="B65" s="26" t="s">
        <v>122</v>
      </c>
      <c r="C65" s="26">
        <v>22.1</v>
      </c>
      <c r="D65" s="27">
        <v>68.404366666666661</v>
      </c>
      <c r="E65" s="27">
        <v>68.767700000000005</v>
      </c>
      <c r="F65" s="26">
        <f t="shared" si="16"/>
        <v>22.200000000000003</v>
      </c>
      <c r="G65" s="27">
        <v>71.188900000000004</v>
      </c>
      <c r="H65" s="27">
        <v>71.347200000000001</v>
      </c>
      <c r="I65" s="7">
        <f t="shared" si="17"/>
        <v>0.36333333333334394</v>
      </c>
      <c r="J65" s="7">
        <f t="shared" si="18"/>
        <v>0.158299999999997</v>
      </c>
      <c r="K65" s="75">
        <f t="shared" si="19"/>
        <v>2.4206499999998883</v>
      </c>
      <c r="L65" s="76">
        <f t="shared" si="20"/>
        <v>8.2013333333338778</v>
      </c>
      <c r="M65" s="77">
        <f t="shared" si="21"/>
        <v>39.378016666666234</v>
      </c>
      <c r="N65" s="71">
        <f t="shared" si="22"/>
        <v>4.8412999999997766</v>
      </c>
      <c r="O65" s="71">
        <f t="shared" si="23"/>
        <v>16.402666666667756</v>
      </c>
      <c r="P65" s="71">
        <f t="shared" si="24"/>
        <v>78.756033333332468</v>
      </c>
    </row>
    <row r="66" spans="1:17" x14ac:dyDescent="0.2">
      <c r="A66" s="25">
        <v>42059</v>
      </c>
      <c r="B66" s="26" t="s">
        <v>128</v>
      </c>
      <c r="C66" s="26">
        <v>23.1</v>
      </c>
      <c r="D66" s="27">
        <v>71.703299999999999</v>
      </c>
      <c r="E66" s="27">
        <v>72.077299999999994</v>
      </c>
      <c r="F66" s="26">
        <f t="shared" si="16"/>
        <v>23.200000000000003</v>
      </c>
      <c r="G66" s="27">
        <v>71.00215</v>
      </c>
      <c r="H66" s="27">
        <v>71.1571</v>
      </c>
      <c r="I66" s="7">
        <f t="shared" si="17"/>
        <v>0.37399999999999523</v>
      </c>
      <c r="J66" s="7">
        <f t="shared" si="18"/>
        <v>0.15494999999999948</v>
      </c>
      <c r="K66" s="75">
        <f t="shared" si="19"/>
        <v>2.2866499999999874</v>
      </c>
      <c r="L66" s="76">
        <f t="shared" si="20"/>
        <v>8.7619999999998299</v>
      </c>
      <c r="M66" s="77">
        <f t="shared" si="21"/>
        <v>38.951350000000183</v>
      </c>
      <c r="N66" s="71">
        <f t="shared" si="22"/>
        <v>4.5732999999999748</v>
      </c>
      <c r="O66" s="71">
        <f t="shared" si="23"/>
        <v>17.52399999999966</v>
      </c>
      <c r="P66" s="71">
        <f t="shared" si="24"/>
        <v>77.902700000000365</v>
      </c>
    </row>
    <row r="67" spans="1:17" x14ac:dyDescent="0.2">
      <c r="A67" s="25">
        <v>42059</v>
      </c>
      <c r="B67" s="26" t="s">
        <v>135</v>
      </c>
      <c r="C67" s="26">
        <v>24.1</v>
      </c>
      <c r="D67" s="27">
        <v>71.351500000000001</v>
      </c>
      <c r="E67" s="27">
        <v>71.668700000000001</v>
      </c>
      <c r="F67" s="26">
        <f t="shared" si="16"/>
        <v>24.200000000000003</v>
      </c>
      <c r="G67" s="27">
        <v>71.001300000000001</v>
      </c>
      <c r="H67" s="27">
        <v>71.159000000000006</v>
      </c>
      <c r="I67" s="7">
        <f t="shared" si="17"/>
        <v>0.3171999999999997</v>
      </c>
      <c r="J67" s="7">
        <f t="shared" si="18"/>
        <v>0.1577000000000055</v>
      </c>
      <c r="K67" s="75">
        <f t="shared" si="19"/>
        <v>2.3966500000002284</v>
      </c>
      <c r="L67" s="76">
        <f t="shared" si="20"/>
        <v>6.3799999999997681</v>
      </c>
      <c r="M67" s="77">
        <f t="shared" si="21"/>
        <v>41.223350000000003</v>
      </c>
      <c r="N67" s="71">
        <f t="shared" si="22"/>
        <v>4.7933000000004569</v>
      </c>
      <c r="O67" s="71">
        <f t="shared" si="23"/>
        <v>12.759999999999536</v>
      </c>
      <c r="P67" s="71">
        <f t="shared" si="24"/>
        <v>82.446700000000007</v>
      </c>
    </row>
    <row r="68" spans="1:17" x14ac:dyDescent="0.2">
      <c r="A68" s="25">
        <v>42059</v>
      </c>
      <c r="B68" s="26" t="s">
        <v>130</v>
      </c>
      <c r="C68" s="26">
        <v>26.1</v>
      </c>
      <c r="D68" s="27">
        <v>71.190899999999999</v>
      </c>
      <c r="E68" s="27">
        <v>71.562600000000003</v>
      </c>
      <c r="F68" s="26">
        <f t="shared" si="16"/>
        <v>26.200000000000003</v>
      </c>
      <c r="G68" s="27">
        <v>68.245350000000002</v>
      </c>
      <c r="H68" s="27">
        <v>68.390199999999993</v>
      </c>
      <c r="I68" s="7">
        <f t="shared" si="17"/>
        <v>0.37170000000000414</v>
      </c>
      <c r="J68" s="7">
        <f t="shared" si="18"/>
        <v>0.14484999999999104</v>
      </c>
      <c r="K68" s="75">
        <f t="shared" si="19"/>
        <v>1.88264999999965</v>
      </c>
      <c r="L68" s="76">
        <f t="shared" si="20"/>
        <v>9.0740000000005239</v>
      </c>
      <c r="M68" s="77">
        <f t="shared" si="21"/>
        <v>39.043349999999826</v>
      </c>
      <c r="N68" s="71">
        <f t="shared" si="22"/>
        <v>3.7652999999993</v>
      </c>
      <c r="O68" s="71">
        <f t="shared" si="23"/>
        <v>18.148000000001048</v>
      </c>
      <c r="P68" s="71">
        <f t="shared" si="24"/>
        <v>78.086699999999652</v>
      </c>
    </row>
    <row r="69" spans="1:17" x14ac:dyDescent="0.2">
      <c r="A69" s="69"/>
      <c r="B69" s="69"/>
      <c r="C69" s="69"/>
      <c r="D69" s="69"/>
      <c r="E69" s="69"/>
      <c r="F69" s="69"/>
      <c r="G69" s="69"/>
      <c r="H69" s="69"/>
    </row>
    <row r="70" spans="1:17" ht="12.75" x14ac:dyDescent="0.2">
      <c r="A70" s="58"/>
      <c r="B70" s="9" t="s">
        <v>6</v>
      </c>
      <c r="C70" s="10" t="s">
        <v>8</v>
      </c>
      <c r="D70" s="11" t="s">
        <v>9</v>
      </c>
      <c r="E70" s="11" t="s">
        <v>10</v>
      </c>
      <c r="F70" s="8" t="s">
        <v>8</v>
      </c>
      <c r="G70" s="11" t="s">
        <v>9</v>
      </c>
      <c r="H70" s="11" t="s">
        <v>11</v>
      </c>
      <c r="I70" s="70" t="s">
        <v>31</v>
      </c>
      <c r="J70" s="70" t="s">
        <v>32</v>
      </c>
      <c r="K70" s="71" t="s">
        <v>21</v>
      </c>
      <c r="L70" s="71" t="s">
        <v>22</v>
      </c>
      <c r="M70" s="71" t="s">
        <v>23</v>
      </c>
      <c r="N70" s="71" t="s">
        <v>24</v>
      </c>
      <c r="O70" s="71" t="s">
        <v>25</v>
      </c>
      <c r="P70" s="71" t="s">
        <v>26</v>
      </c>
      <c r="Q70" s="1" t="s">
        <v>170</v>
      </c>
    </row>
    <row r="71" spans="1:17" x14ac:dyDescent="0.2">
      <c r="A71" s="12" t="s">
        <v>169</v>
      </c>
      <c r="B71" s="13" t="s">
        <v>15</v>
      </c>
      <c r="C71" s="14" t="s">
        <v>16</v>
      </c>
      <c r="D71" s="14" t="s">
        <v>16</v>
      </c>
      <c r="E71" s="15" t="s">
        <v>18</v>
      </c>
      <c r="F71" s="12" t="s">
        <v>17</v>
      </c>
      <c r="G71" s="12" t="s">
        <v>17</v>
      </c>
      <c r="H71" s="15" t="s">
        <v>18</v>
      </c>
      <c r="I71" s="72" t="s">
        <v>27</v>
      </c>
      <c r="J71" s="72" t="s">
        <v>27</v>
      </c>
      <c r="K71" s="73" t="s">
        <v>27</v>
      </c>
      <c r="L71" s="73" t="s">
        <v>27</v>
      </c>
      <c r="M71" s="73" t="s">
        <v>27</v>
      </c>
      <c r="N71" s="73" t="s">
        <v>28</v>
      </c>
      <c r="O71" s="73" t="s">
        <v>29</v>
      </c>
      <c r="P71" s="73" t="s">
        <v>30</v>
      </c>
      <c r="Q71" s="7">
        <f>AVERAGE(I78,J78)</f>
        <v>3.8553249999999935</v>
      </c>
    </row>
    <row r="72" spans="1:17" x14ac:dyDescent="0.2">
      <c r="A72" s="25">
        <v>42102</v>
      </c>
      <c r="B72" s="26" t="s">
        <v>66</v>
      </c>
      <c r="C72" s="26">
        <v>1.1000000000000001</v>
      </c>
      <c r="D72" s="27">
        <v>70.824250000000006</v>
      </c>
      <c r="E72" s="27">
        <v>71.1999</v>
      </c>
      <c r="F72" s="26">
        <f t="shared" ref="F72:F89" si="25">C72+0.1</f>
        <v>1.2000000000000002</v>
      </c>
      <c r="G72" s="27">
        <v>63.674800000000005</v>
      </c>
      <c r="H72" s="27">
        <v>63.846899999999998</v>
      </c>
      <c r="I72" s="7">
        <f t="shared" ref="I72:I89" si="26">E72-D72</f>
        <v>0.37564999999999316</v>
      </c>
      <c r="J72" s="7">
        <f t="shared" ref="J72:J89" si="27">H72-G72</f>
        <v>0.17209999999999326</v>
      </c>
      <c r="K72" s="75">
        <f>(J72*1000/25)-$Q$71</f>
        <v>3.0286749999997369</v>
      </c>
      <c r="L72" s="76">
        <f>50-M72-K72</f>
        <v>8.1419999999999959</v>
      </c>
      <c r="M72" s="77">
        <f>50-((I72*1000/25)-$Q$71)</f>
        <v>38.829325000000267</v>
      </c>
      <c r="N72" s="71">
        <f>K72/(SUM(K72:M72))*100</f>
        <v>6.0573499999994738</v>
      </c>
      <c r="O72" s="71">
        <f>L72/(SUM(K72:M72))*100</f>
        <v>16.283999999999992</v>
      </c>
      <c r="P72" s="71">
        <f>M72/(SUM(K72:M72))*100</f>
        <v>77.658650000000534</v>
      </c>
    </row>
    <row r="73" spans="1:17" x14ac:dyDescent="0.2">
      <c r="A73" s="25">
        <v>42102</v>
      </c>
      <c r="B73" s="26" t="s">
        <v>71</v>
      </c>
      <c r="C73" s="26">
        <v>4.0999999999999996</v>
      </c>
      <c r="D73" s="27">
        <v>71.238349999999997</v>
      </c>
      <c r="E73" s="27">
        <v>71.590800000000002</v>
      </c>
      <c r="F73" s="26">
        <f t="shared" si="25"/>
        <v>4.1999999999999993</v>
      </c>
      <c r="G73" s="27">
        <v>67.12285</v>
      </c>
      <c r="H73" s="27">
        <v>67.317400000000006</v>
      </c>
      <c r="I73" s="7">
        <f t="shared" si="26"/>
        <v>0.35245000000000459</v>
      </c>
      <c r="J73" s="7">
        <f t="shared" si="27"/>
        <v>0.19455000000000666</v>
      </c>
      <c r="K73" s="75">
        <f t="shared" ref="K73:K77" si="28">(J73*1000/25)-$Q$71</f>
        <v>3.926675000000273</v>
      </c>
      <c r="L73" s="76">
        <f t="shared" ref="L73:L77" si="29">50-M73-K73</f>
        <v>6.3159999999999172</v>
      </c>
      <c r="M73" s="77">
        <f t="shared" ref="M73:M77" si="30">50-((I73*1000/25)-$Q$71)</f>
        <v>39.75732499999981</v>
      </c>
      <c r="N73" s="71">
        <f t="shared" ref="N73:N77" si="31">K73/(SUM(K73:M73))*100</f>
        <v>7.8533500000005461</v>
      </c>
      <c r="O73" s="71">
        <f t="shared" ref="O73:O77" si="32">L73/(SUM(K73:M73))*100</f>
        <v>12.631999999999834</v>
      </c>
      <c r="P73" s="71">
        <f t="shared" ref="P73:P77" si="33">M73/(SUM(K73:M73))*100</f>
        <v>79.514649999999619</v>
      </c>
    </row>
    <row r="74" spans="1:17" x14ac:dyDescent="0.2">
      <c r="A74" s="25">
        <v>42102</v>
      </c>
      <c r="B74" s="26" t="s">
        <v>79</v>
      </c>
      <c r="C74" s="26">
        <v>6.1</v>
      </c>
      <c r="D74" s="27">
        <v>71.740100000000012</v>
      </c>
      <c r="E74" s="27">
        <v>72.319100000000006</v>
      </c>
      <c r="F74" s="26">
        <f t="shared" si="25"/>
        <v>6.1999999999999993</v>
      </c>
      <c r="G74" s="27">
        <v>70.402999999999992</v>
      </c>
      <c r="H74" s="27">
        <v>70.769499999999994</v>
      </c>
      <c r="I74" s="7">
        <f t="shared" si="26"/>
        <v>0.57899999999999352</v>
      </c>
      <c r="J74" s="7">
        <f t="shared" si="27"/>
        <v>0.36650000000000205</v>
      </c>
      <c r="K74" s="75">
        <f t="shared" si="28"/>
        <v>10.804675000000088</v>
      </c>
      <c r="L74" s="76">
        <f t="shared" si="29"/>
        <v>8.4999999999996589</v>
      </c>
      <c r="M74" s="77">
        <f t="shared" si="30"/>
        <v>30.695325000000253</v>
      </c>
      <c r="N74" s="71">
        <f t="shared" si="31"/>
        <v>21.609350000000177</v>
      </c>
      <c r="O74" s="71">
        <f t="shared" si="32"/>
        <v>16.999999999999318</v>
      </c>
      <c r="P74" s="71">
        <f t="shared" si="33"/>
        <v>61.390650000000505</v>
      </c>
    </row>
    <row r="75" spans="1:17" x14ac:dyDescent="0.2">
      <c r="A75" s="25">
        <v>42102</v>
      </c>
      <c r="B75" s="26" t="s">
        <v>67</v>
      </c>
      <c r="C75" s="26">
        <v>7.1</v>
      </c>
      <c r="D75" s="27">
        <v>72.967349999999996</v>
      </c>
      <c r="E75" s="27">
        <v>73.353099999999998</v>
      </c>
      <c r="F75" s="26">
        <f t="shared" si="25"/>
        <v>7.1999999999999993</v>
      </c>
      <c r="G75" s="27">
        <v>73.035550000000001</v>
      </c>
      <c r="H75" s="27">
        <v>73.219399999999993</v>
      </c>
      <c r="I75" s="7">
        <f t="shared" si="26"/>
        <v>0.38575000000000159</v>
      </c>
      <c r="J75" s="7">
        <f t="shared" si="27"/>
        <v>0.18384999999999252</v>
      </c>
      <c r="K75" s="75">
        <f t="shared" si="28"/>
        <v>3.4986749999997073</v>
      </c>
      <c r="L75" s="76">
        <f t="shared" si="29"/>
        <v>8.0760000000003629</v>
      </c>
      <c r="M75" s="77">
        <f t="shared" si="30"/>
        <v>38.42532499999993</v>
      </c>
      <c r="N75" s="71">
        <f t="shared" si="31"/>
        <v>6.9973499999994155</v>
      </c>
      <c r="O75" s="71">
        <f t="shared" si="32"/>
        <v>16.152000000000726</v>
      </c>
      <c r="P75" s="71">
        <f t="shared" si="33"/>
        <v>76.85064999999986</v>
      </c>
    </row>
    <row r="76" spans="1:17" x14ac:dyDescent="0.2">
      <c r="A76" s="25">
        <v>42102</v>
      </c>
      <c r="B76" s="26" t="s">
        <v>75</v>
      </c>
      <c r="C76" s="26">
        <v>8.1</v>
      </c>
      <c r="D76" s="27">
        <v>73.611850000000004</v>
      </c>
      <c r="E76" s="27">
        <v>74.495699999999999</v>
      </c>
      <c r="F76" s="26">
        <f t="shared" si="25"/>
        <v>8.1999999999999993</v>
      </c>
      <c r="G76" s="27">
        <v>68.481799999999993</v>
      </c>
      <c r="H76" s="27">
        <v>69.114699999999999</v>
      </c>
      <c r="I76" s="7">
        <f t="shared" si="26"/>
        <v>0.88384999999999536</v>
      </c>
      <c r="J76" s="7">
        <f t="shared" si="27"/>
        <v>0.63290000000000646</v>
      </c>
      <c r="K76" s="75">
        <f t="shared" si="28"/>
        <v>21.460675000000265</v>
      </c>
      <c r="L76" s="76">
        <f t="shared" si="29"/>
        <v>10.037999999999556</v>
      </c>
      <c r="M76" s="77">
        <f t="shared" si="30"/>
        <v>18.501325000000179</v>
      </c>
      <c r="N76" s="71">
        <f t="shared" si="31"/>
        <v>42.92135000000053</v>
      </c>
      <c r="O76" s="71">
        <f t="shared" si="32"/>
        <v>20.075999999999112</v>
      </c>
      <c r="P76" s="71">
        <f t="shared" si="33"/>
        <v>37.002650000000358</v>
      </c>
    </row>
    <row r="77" spans="1:17" x14ac:dyDescent="0.2">
      <c r="A77" s="25">
        <v>42102</v>
      </c>
      <c r="B77" s="26" t="s">
        <v>78</v>
      </c>
      <c r="C77" s="26">
        <v>9.1</v>
      </c>
      <c r="D77" s="27">
        <v>71.958150000000003</v>
      </c>
      <c r="E77" s="27">
        <v>72.547600000000003</v>
      </c>
      <c r="F77" s="26">
        <f t="shared" si="25"/>
        <v>9.1999999999999993</v>
      </c>
      <c r="G77" s="27">
        <v>72.993799999999993</v>
      </c>
      <c r="H77" s="27">
        <v>73.390699999999995</v>
      </c>
      <c r="I77" s="7">
        <f t="shared" si="26"/>
        <v>0.58944999999999936</v>
      </c>
      <c r="J77" s="7">
        <f t="shared" si="27"/>
        <v>0.39690000000000225</v>
      </c>
      <c r="K77" s="75">
        <f t="shared" si="28"/>
        <v>12.020675000000097</v>
      </c>
      <c r="L77" s="76">
        <f t="shared" si="29"/>
        <v>7.7019999999998845</v>
      </c>
      <c r="M77" s="77">
        <f t="shared" si="30"/>
        <v>30.277325000000019</v>
      </c>
      <c r="N77" s="71">
        <f t="shared" si="31"/>
        <v>24.041350000000193</v>
      </c>
      <c r="O77" s="71">
        <f t="shared" si="32"/>
        <v>15.403999999999767</v>
      </c>
      <c r="P77" s="71">
        <f t="shared" si="33"/>
        <v>60.554650000000045</v>
      </c>
    </row>
    <row r="78" spans="1:17" x14ac:dyDescent="0.2">
      <c r="A78" s="25">
        <v>42102</v>
      </c>
      <c r="B78" s="26" t="s">
        <v>52</v>
      </c>
      <c r="C78" s="26">
        <v>10.1</v>
      </c>
      <c r="D78" s="27">
        <v>72.842950000000002</v>
      </c>
      <c r="E78" s="27">
        <v>76.698999999999998</v>
      </c>
      <c r="F78" s="26">
        <f t="shared" si="25"/>
        <v>10.199999999999999</v>
      </c>
      <c r="G78" s="27">
        <v>72.43610000000001</v>
      </c>
      <c r="H78" s="27">
        <v>76.290700000000001</v>
      </c>
      <c r="I78" s="7">
        <f t="shared" si="26"/>
        <v>3.8560499999999962</v>
      </c>
      <c r="J78" s="7">
        <f t="shared" si="27"/>
        <v>3.8545999999999907</v>
      </c>
      <c r="K78" s="3" t="s">
        <v>20</v>
      </c>
      <c r="L78" s="3" t="s">
        <v>20</v>
      </c>
      <c r="M78" s="3" t="s">
        <v>20</v>
      </c>
      <c r="N78" s="3" t="s">
        <v>20</v>
      </c>
      <c r="O78" s="3" t="s">
        <v>20</v>
      </c>
      <c r="P78" s="3" t="s">
        <v>20</v>
      </c>
    </row>
    <row r="79" spans="1:17" x14ac:dyDescent="0.2">
      <c r="A79" s="25">
        <v>42102</v>
      </c>
      <c r="B79" s="26" t="s">
        <v>70</v>
      </c>
      <c r="C79" s="26">
        <v>12.1</v>
      </c>
      <c r="D79" s="27">
        <v>72.4559</v>
      </c>
      <c r="E79" s="27">
        <v>73.325599999999994</v>
      </c>
      <c r="F79" s="26">
        <f t="shared" si="25"/>
        <v>12.2</v>
      </c>
      <c r="G79" s="27">
        <v>73.349549999999994</v>
      </c>
      <c r="H79" s="27">
        <v>73.995500000000007</v>
      </c>
      <c r="I79" s="7">
        <f t="shared" si="26"/>
        <v>0.86969999999999459</v>
      </c>
      <c r="J79" s="7">
        <f t="shared" si="27"/>
        <v>0.64595000000001335</v>
      </c>
      <c r="K79" s="75">
        <f t="shared" ref="K79:K89" si="34">(J79*1000/25)-$Q$71</f>
        <v>21.98267500000054</v>
      </c>
      <c r="L79" s="76">
        <f t="shared" ref="L79:L89" si="35">50-M79-K79</f>
        <v>8.9499999999992497</v>
      </c>
      <c r="M79" s="77">
        <f t="shared" ref="M79:M89" si="36">50-((I79*1000/25)-$Q$71)</f>
        <v>19.06732500000021</v>
      </c>
      <c r="N79" s="71">
        <f t="shared" ref="N79:N89" si="37">K79/(SUM(K79:M79))*100</f>
        <v>43.965350000001081</v>
      </c>
      <c r="O79" s="71">
        <f t="shared" ref="O79:O89" si="38">L79/(SUM(K79:M79))*100</f>
        <v>17.899999999998499</v>
      </c>
      <c r="P79" s="71">
        <f t="shared" ref="P79:P89" si="39">M79/(SUM(K79:M79))*100</f>
        <v>38.13465000000042</v>
      </c>
    </row>
    <row r="80" spans="1:17" x14ac:dyDescent="0.2">
      <c r="A80" s="25">
        <v>42102</v>
      </c>
      <c r="B80" s="26" t="s">
        <v>74</v>
      </c>
      <c r="C80" s="26">
        <v>13.1</v>
      </c>
      <c r="D80" s="27">
        <v>68.698300000000003</v>
      </c>
      <c r="E80" s="27">
        <v>69.4255</v>
      </c>
      <c r="F80" s="26">
        <f t="shared" si="25"/>
        <v>13.2</v>
      </c>
      <c r="G80" s="27">
        <v>69.04195</v>
      </c>
      <c r="H80" s="27">
        <v>69.574200000000005</v>
      </c>
      <c r="I80" s="7">
        <f t="shared" si="26"/>
        <v>0.72719999999999629</v>
      </c>
      <c r="J80" s="7">
        <f t="shared" si="27"/>
        <v>0.53225000000000477</v>
      </c>
      <c r="K80" s="75">
        <f t="shared" si="34"/>
        <v>17.434675000000198</v>
      </c>
      <c r="L80" s="76">
        <f t="shared" si="35"/>
        <v>7.7979999999996608</v>
      </c>
      <c r="M80" s="77">
        <f t="shared" si="36"/>
        <v>24.767325000000142</v>
      </c>
      <c r="N80" s="71">
        <f t="shared" si="37"/>
        <v>34.869350000000395</v>
      </c>
      <c r="O80" s="71">
        <f t="shared" si="38"/>
        <v>15.595999999999322</v>
      </c>
      <c r="P80" s="71">
        <f t="shared" si="39"/>
        <v>49.534650000000283</v>
      </c>
    </row>
    <row r="81" spans="1:17" x14ac:dyDescent="0.2">
      <c r="A81" s="25">
        <v>42102</v>
      </c>
      <c r="B81" s="26" t="s">
        <v>65</v>
      </c>
      <c r="C81" s="26">
        <v>14.1</v>
      </c>
      <c r="D81" s="27">
        <v>68.684799999999996</v>
      </c>
      <c r="E81" s="27">
        <v>69.326499999999996</v>
      </c>
      <c r="F81" s="26">
        <f t="shared" si="25"/>
        <v>14.2</v>
      </c>
      <c r="G81" s="27">
        <v>69.250699999999995</v>
      </c>
      <c r="H81" s="27">
        <v>69.599299999999999</v>
      </c>
      <c r="I81" s="7">
        <f t="shared" si="26"/>
        <v>0.64170000000000016</v>
      </c>
      <c r="J81" s="7">
        <f t="shared" si="27"/>
        <v>0.34860000000000468</v>
      </c>
      <c r="K81" s="75">
        <f t="shared" si="34"/>
        <v>10.088675000000194</v>
      </c>
      <c r="L81" s="76">
        <f t="shared" si="35"/>
        <v>11.723999999999819</v>
      </c>
      <c r="M81" s="77">
        <f t="shared" si="36"/>
        <v>28.187324999999987</v>
      </c>
      <c r="N81" s="71">
        <f t="shared" si="37"/>
        <v>20.177350000000388</v>
      </c>
      <c r="O81" s="71">
        <f t="shared" si="38"/>
        <v>23.447999999999638</v>
      </c>
      <c r="P81" s="71">
        <f t="shared" si="39"/>
        <v>56.374649999999974</v>
      </c>
    </row>
    <row r="82" spans="1:17" x14ac:dyDescent="0.2">
      <c r="A82" s="25">
        <v>42102</v>
      </c>
      <c r="B82" s="26" t="s">
        <v>73</v>
      </c>
      <c r="C82" s="26">
        <v>15.1</v>
      </c>
      <c r="D82" s="27">
        <v>68.76939999999999</v>
      </c>
      <c r="E82" s="27">
        <v>69.0822</v>
      </c>
      <c r="F82" s="26">
        <f t="shared" si="25"/>
        <v>15.2</v>
      </c>
      <c r="G82" s="27">
        <v>67.238849999999999</v>
      </c>
      <c r="H82" s="27">
        <v>67.406400000000005</v>
      </c>
      <c r="I82" s="7">
        <f t="shared" si="26"/>
        <v>0.31280000000000996</v>
      </c>
      <c r="J82" s="7">
        <f t="shared" si="27"/>
        <v>0.16755000000000564</v>
      </c>
      <c r="K82" s="75">
        <f t="shared" si="34"/>
        <v>2.8466750000002321</v>
      </c>
      <c r="L82" s="76">
        <f t="shared" si="35"/>
        <v>5.8100000000001728</v>
      </c>
      <c r="M82" s="77">
        <f t="shared" si="36"/>
        <v>41.343324999999595</v>
      </c>
      <c r="N82" s="71">
        <f t="shared" si="37"/>
        <v>5.6933500000004642</v>
      </c>
      <c r="O82" s="71">
        <f t="shared" si="38"/>
        <v>11.620000000000346</v>
      </c>
      <c r="P82" s="71">
        <f t="shared" si="39"/>
        <v>82.68664999999919</v>
      </c>
    </row>
    <row r="83" spans="1:17" x14ac:dyDescent="0.2">
      <c r="A83" s="25">
        <v>42102</v>
      </c>
      <c r="B83" s="26" t="s">
        <v>76</v>
      </c>
      <c r="C83" s="26">
        <v>16.100000000000001</v>
      </c>
      <c r="D83" s="27">
        <v>68.671850000000006</v>
      </c>
      <c r="E83" s="27">
        <v>69.4358</v>
      </c>
      <c r="F83" s="26">
        <f t="shared" si="25"/>
        <v>16.200000000000003</v>
      </c>
      <c r="G83" s="27">
        <v>69.712450000000004</v>
      </c>
      <c r="H83" s="27">
        <v>70.254599999999996</v>
      </c>
      <c r="I83" s="7">
        <f t="shared" si="26"/>
        <v>0.76394999999999413</v>
      </c>
      <c r="J83" s="7">
        <f t="shared" si="27"/>
        <v>0.54214999999999236</v>
      </c>
      <c r="K83" s="75">
        <f t="shared" si="34"/>
        <v>17.830674999999701</v>
      </c>
      <c r="L83" s="76">
        <f t="shared" si="35"/>
        <v>8.8720000000000709</v>
      </c>
      <c r="M83" s="77">
        <f t="shared" si="36"/>
        <v>23.297325000000228</v>
      </c>
      <c r="N83" s="71">
        <f t="shared" si="37"/>
        <v>35.661349999999402</v>
      </c>
      <c r="O83" s="71">
        <f t="shared" si="38"/>
        <v>17.744000000000142</v>
      </c>
      <c r="P83" s="71">
        <f t="shared" si="39"/>
        <v>46.594650000000456</v>
      </c>
    </row>
    <row r="84" spans="1:17" x14ac:dyDescent="0.2">
      <c r="A84" s="25">
        <v>42102</v>
      </c>
      <c r="B84" s="26" t="s">
        <v>80</v>
      </c>
      <c r="C84" s="28">
        <v>18.100000000000001</v>
      </c>
      <c r="D84" s="27">
        <v>68.666599999999988</v>
      </c>
      <c r="E84" s="29">
        <v>69.593900000000005</v>
      </c>
      <c r="F84" s="26">
        <f t="shared" si="25"/>
        <v>18.200000000000003</v>
      </c>
      <c r="G84" s="27">
        <v>70.477149999999995</v>
      </c>
      <c r="H84" s="27">
        <v>71.184700000000007</v>
      </c>
      <c r="I84" s="7">
        <f t="shared" si="26"/>
        <v>0.92730000000001667</v>
      </c>
      <c r="J84" s="7">
        <f t="shared" si="27"/>
        <v>0.70755000000001189</v>
      </c>
      <c r="K84" s="75">
        <f t="shared" si="34"/>
        <v>24.446675000000482</v>
      </c>
      <c r="L84" s="76">
        <f t="shared" si="35"/>
        <v>8.790000000000191</v>
      </c>
      <c r="M84" s="77">
        <f t="shared" si="36"/>
        <v>16.763324999999327</v>
      </c>
      <c r="N84" s="71">
        <f t="shared" si="37"/>
        <v>48.893350000000964</v>
      </c>
      <c r="O84" s="71">
        <f t="shared" si="38"/>
        <v>17.580000000000382</v>
      </c>
      <c r="P84" s="71">
        <f t="shared" si="39"/>
        <v>33.526649999998654</v>
      </c>
    </row>
    <row r="85" spans="1:17" x14ac:dyDescent="0.2">
      <c r="A85" s="25">
        <v>42102</v>
      </c>
      <c r="B85" s="26" t="s">
        <v>77</v>
      </c>
      <c r="C85" s="26">
        <v>19.100000000000001</v>
      </c>
      <c r="D85" s="27">
        <v>71.837549999999993</v>
      </c>
      <c r="E85" s="27">
        <v>72.121899999999997</v>
      </c>
      <c r="F85" s="26">
        <f t="shared" si="25"/>
        <v>19.200000000000003</v>
      </c>
      <c r="G85" s="27">
        <v>72.090149999999994</v>
      </c>
      <c r="H85" s="29">
        <v>72.244</v>
      </c>
      <c r="I85" s="7">
        <f t="shared" si="26"/>
        <v>0.28435000000000343</v>
      </c>
      <c r="J85" s="7">
        <f t="shared" si="27"/>
        <v>0.15385000000000559</v>
      </c>
      <c r="K85" s="75">
        <f t="shared" si="34"/>
        <v>2.2986750000002303</v>
      </c>
      <c r="L85" s="76">
        <f t="shared" si="35"/>
        <v>5.2199999999999136</v>
      </c>
      <c r="M85" s="77">
        <f t="shared" si="36"/>
        <v>42.481324999999856</v>
      </c>
      <c r="N85" s="71">
        <f t="shared" si="37"/>
        <v>4.5973500000004606</v>
      </c>
      <c r="O85" s="71">
        <f t="shared" si="38"/>
        <v>10.439999999999827</v>
      </c>
      <c r="P85" s="71">
        <f t="shared" si="39"/>
        <v>84.962649999999712</v>
      </c>
    </row>
    <row r="86" spans="1:17" x14ac:dyDescent="0.2">
      <c r="A86" s="25">
        <v>42102</v>
      </c>
      <c r="B86" s="26" t="s">
        <v>68</v>
      </c>
      <c r="C86" s="26">
        <v>20.100000000000001</v>
      </c>
      <c r="D86" s="27">
        <v>71.064699999999988</v>
      </c>
      <c r="E86" s="27">
        <v>71.3596</v>
      </c>
      <c r="F86" s="26">
        <f t="shared" si="25"/>
        <v>20.200000000000003</v>
      </c>
      <c r="G86" s="27">
        <v>73.561499999999995</v>
      </c>
      <c r="H86" s="27">
        <v>73.719800000000006</v>
      </c>
      <c r="I86" s="7">
        <f t="shared" si="26"/>
        <v>0.2949000000000126</v>
      </c>
      <c r="J86" s="7">
        <f t="shared" si="27"/>
        <v>0.15830000000001121</v>
      </c>
      <c r="K86" s="75">
        <f t="shared" si="34"/>
        <v>2.4766750000004549</v>
      </c>
      <c r="L86" s="76">
        <f t="shared" si="35"/>
        <v>5.4640000000000555</v>
      </c>
      <c r="M86" s="77">
        <f t="shared" si="36"/>
        <v>42.05932499999949</v>
      </c>
      <c r="N86" s="71">
        <f t="shared" si="37"/>
        <v>4.9533500000009099</v>
      </c>
      <c r="O86" s="71">
        <f t="shared" si="38"/>
        <v>10.928000000000111</v>
      </c>
      <c r="P86" s="71">
        <f t="shared" si="39"/>
        <v>84.118649999998979</v>
      </c>
    </row>
    <row r="87" spans="1:17" x14ac:dyDescent="0.2">
      <c r="A87" s="25">
        <v>42102</v>
      </c>
      <c r="B87" s="26" t="s">
        <v>69</v>
      </c>
      <c r="C87" s="26">
        <v>23.1</v>
      </c>
      <c r="D87" s="27">
        <v>71.703299999999999</v>
      </c>
      <c r="E87" s="27">
        <v>72.181100000000001</v>
      </c>
      <c r="F87" s="26">
        <f t="shared" si="25"/>
        <v>23.200000000000003</v>
      </c>
      <c r="G87" s="27">
        <v>71.00215</v>
      </c>
      <c r="H87" s="27">
        <v>71.2791</v>
      </c>
      <c r="I87" s="7">
        <f t="shared" si="26"/>
        <v>0.477800000000002</v>
      </c>
      <c r="J87" s="7">
        <f t="shared" si="27"/>
        <v>0.27694999999999936</v>
      </c>
      <c r="K87" s="75">
        <f t="shared" si="34"/>
        <v>7.2226749999999811</v>
      </c>
      <c r="L87" s="76">
        <f t="shared" si="35"/>
        <v>8.0340000000001055</v>
      </c>
      <c r="M87" s="77">
        <f t="shared" si="36"/>
        <v>34.743324999999913</v>
      </c>
      <c r="N87" s="71">
        <f t="shared" si="37"/>
        <v>14.445349999999962</v>
      </c>
      <c r="O87" s="71">
        <f t="shared" si="38"/>
        <v>16.068000000000211</v>
      </c>
      <c r="P87" s="71">
        <f t="shared" si="39"/>
        <v>69.486649999999827</v>
      </c>
    </row>
    <row r="88" spans="1:17" x14ac:dyDescent="0.2">
      <c r="A88" s="25">
        <v>42102</v>
      </c>
      <c r="B88" s="26" t="s">
        <v>72</v>
      </c>
      <c r="C88" s="26">
        <v>24.1</v>
      </c>
      <c r="D88" s="27">
        <v>71.351500000000001</v>
      </c>
      <c r="E88" s="27">
        <v>71.971699999999998</v>
      </c>
      <c r="F88" s="26">
        <f t="shared" si="25"/>
        <v>24.200000000000003</v>
      </c>
      <c r="G88" s="27">
        <v>71.001300000000001</v>
      </c>
      <c r="H88" s="27">
        <v>71.433000000000007</v>
      </c>
      <c r="I88" s="7">
        <f t="shared" si="26"/>
        <v>0.62019999999999698</v>
      </c>
      <c r="J88" s="7">
        <f t="shared" si="27"/>
        <v>0.43170000000000641</v>
      </c>
      <c r="K88" s="75">
        <f t="shared" si="34"/>
        <v>13.412675000000263</v>
      </c>
      <c r="L88" s="76">
        <f t="shared" si="35"/>
        <v>7.5399999999996226</v>
      </c>
      <c r="M88" s="77">
        <f t="shared" si="36"/>
        <v>29.047325000000114</v>
      </c>
      <c r="N88" s="71">
        <f t="shared" si="37"/>
        <v>26.825350000000526</v>
      </c>
      <c r="O88" s="71">
        <f t="shared" si="38"/>
        <v>15.079999999999243</v>
      </c>
      <c r="P88" s="71">
        <f t="shared" si="39"/>
        <v>58.094650000000229</v>
      </c>
    </row>
    <row r="89" spans="1:17" x14ac:dyDescent="0.2">
      <c r="A89" s="25">
        <v>42102</v>
      </c>
      <c r="B89" s="26" t="s">
        <v>81</v>
      </c>
      <c r="C89" s="26">
        <v>26.1</v>
      </c>
      <c r="D89" s="27">
        <v>71.190899999999999</v>
      </c>
      <c r="E89" s="27">
        <v>71.658699999999996</v>
      </c>
      <c r="F89" s="26">
        <f t="shared" si="25"/>
        <v>26.200000000000003</v>
      </c>
      <c r="G89" s="27">
        <v>68.245350000000002</v>
      </c>
      <c r="H89" s="27">
        <v>68.516099999999994</v>
      </c>
      <c r="I89" s="7">
        <f t="shared" si="26"/>
        <v>0.46779999999999688</v>
      </c>
      <c r="J89" s="7">
        <f t="shared" si="27"/>
        <v>0.2707499999999925</v>
      </c>
      <c r="K89" s="75">
        <f t="shared" si="34"/>
        <v>6.9746749999997064</v>
      </c>
      <c r="L89" s="76">
        <f t="shared" si="35"/>
        <v>7.8820000000001755</v>
      </c>
      <c r="M89" s="77">
        <f t="shared" si="36"/>
        <v>35.143325000000118</v>
      </c>
      <c r="N89" s="71">
        <f t="shared" si="37"/>
        <v>13.949349999999413</v>
      </c>
      <c r="O89" s="71">
        <f t="shared" si="38"/>
        <v>15.764000000000349</v>
      </c>
      <c r="P89" s="71">
        <f t="shared" si="39"/>
        <v>70.286650000000236</v>
      </c>
    </row>
    <row r="90" spans="1:17" x14ac:dyDescent="0.2">
      <c r="A90" s="1"/>
      <c r="C90" s="3"/>
      <c r="D90" s="3"/>
      <c r="E90" s="3"/>
      <c r="F90" s="3"/>
      <c r="G90" s="3"/>
    </row>
    <row r="91" spans="1:17" ht="12.75" x14ac:dyDescent="0.2">
      <c r="A91" s="58"/>
      <c r="B91" s="9" t="s">
        <v>6</v>
      </c>
      <c r="C91" s="10" t="s">
        <v>8</v>
      </c>
      <c r="D91" s="11" t="s">
        <v>9</v>
      </c>
      <c r="E91" s="11" t="s">
        <v>10</v>
      </c>
      <c r="F91" s="8" t="s">
        <v>8</v>
      </c>
      <c r="G91" s="11" t="s">
        <v>9</v>
      </c>
      <c r="H91" s="11" t="s">
        <v>11</v>
      </c>
      <c r="I91" s="70" t="s">
        <v>31</v>
      </c>
      <c r="J91" s="70" t="s">
        <v>32</v>
      </c>
      <c r="K91" s="71" t="s">
        <v>21</v>
      </c>
      <c r="L91" s="71" t="s">
        <v>22</v>
      </c>
      <c r="M91" s="71" t="s">
        <v>23</v>
      </c>
      <c r="N91" s="71" t="s">
        <v>24</v>
      </c>
      <c r="O91" s="71" t="s">
        <v>25</v>
      </c>
      <c r="P91" s="71" t="s">
        <v>26</v>
      </c>
      <c r="Q91" s="1" t="s">
        <v>170</v>
      </c>
    </row>
    <row r="92" spans="1:17" x14ac:dyDescent="0.2">
      <c r="A92" s="12" t="s">
        <v>169</v>
      </c>
      <c r="B92" s="13" t="s">
        <v>15</v>
      </c>
      <c r="C92" s="14" t="s">
        <v>16</v>
      </c>
      <c r="D92" s="14" t="s">
        <v>16</v>
      </c>
      <c r="E92" s="15" t="s">
        <v>18</v>
      </c>
      <c r="F92" s="12" t="s">
        <v>17</v>
      </c>
      <c r="G92" s="12" t="s">
        <v>17</v>
      </c>
      <c r="H92" s="15" t="s">
        <v>18</v>
      </c>
      <c r="I92" s="72" t="s">
        <v>27</v>
      </c>
      <c r="J92" s="72" t="s">
        <v>27</v>
      </c>
      <c r="K92" s="73" t="s">
        <v>27</v>
      </c>
      <c r="L92" s="73" t="s">
        <v>27</v>
      </c>
      <c r="M92" s="73" t="s">
        <v>27</v>
      </c>
      <c r="N92" s="73" t="s">
        <v>28</v>
      </c>
      <c r="O92" s="73" t="s">
        <v>29</v>
      </c>
      <c r="P92" s="73" t="s">
        <v>30</v>
      </c>
      <c r="Q92" s="7">
        <f>AVERAGE(I108,J108)</f>
        <v>3.9208250000000078</v>
      </c>
    </row>
    <row r="93" spans="1:17" x14ac:dyDescent="0.2">
      <c r="A93" s="25">
        <v>42115</v>
      </c>
      <c r="B93" s="26" t="s">
        <v>88</v>
      </c>
      <c r="C93" s="26">
        <v>4.0999999999999996</v>
      </c>
      <c r="D93" s="27">
        <v>71.238349999999997</v>
      </c>
      <c r="E93" s="27">
        <v>71.639899999999997</v>
      </c>
      <c r="F93" s="26">
        <f t="shared" ref="F93:F111" si="40">C93+0.1</f>
        <v>4.1999999999999993</v>
      </c>
      <c r="G93" s="27">
        <v>67.12285</v>
      </c>
      <c r="H93" s="27">
        <v>67.335599999999999</v>
      </c>
      <c r="I93" s="7">
        <f t="shared" ref="I93:I111" si="41">E93-D93</f>
        <v>0.4015500000000003</v>
      </c>
      <c r="J93" s="7">
        <f t="shared" ref="J93:J111" si="42">H93-G93</f>
        <v>0.21274999999999977</v>
      </c>
      <c r="K93" s="75">
        <f>(J93*1000/25)-$Q$92</f>
        <v>4.5891749999999831</v>
      </c>
      <c r="L93" s="76">
        <f>50-M93-K93</f>
        <v>7.5520000000000209</v>
      </c>
      <c r="M93" s="77">
        <f>50-((I93*1000/25)-$Q$92)</f>
        <v>37.858824999999996</v>
      </c>
      <c r="N93" s="71">
        <f t="shared" ref="N93" si="43">K93/(SUM(K93:M93))*100</f>
        <v>9.1783499999999663</v>
      </c>
      <c r="O93" s="71">
        <f t="shared" ref="O93" si="44">L93/(SUM(K93:M93))*100</f>
        <v>15.104000000000042</v>
      </c>
      <c r="P93" s="71">
        <f t="shared" ref="P93" si="45">M93/(SUM(K93:M93))*100</f>
        <v>75.717649999999992</v>
      </c>
    </row>
    <row r="94" spans="1:17" x14ac:dyDescent="0.2">
      <c r="A94" s="25">
        <v>42115</v>
      </c>
      <c r="B94" s="26" t="s">
        <v>93</v>
      </c>
      <c r="C94" s="26">
        <v>6.1</v>
      </c>
      <c r="D94" s="27">
        <v>71.740100000000012</v>
      </c>
      <c r="E94" s="27">
        <v>72.405600000000007</v>
      </c>
      <c r="F94" s="26">
        <f t="shared" si="40"/>
        <v>6.1999999999999993</v>
      </c>
      <c r="G94" s="27">
        <v>70.402999999999992</v>
      </c>
      <c r="H94" s="27">
        <v>70.842399999999998</v>
      </c>
      <c r="I94" s="7">
        <f t="shared" si="41"/>
        <v>0.66549999999999443</v>
      </c>
      <c r="J94" s="7">
        <f t="shared" si="42"/>
        <v>0.43940000000000623</v>
      </c>
      <c r="K94" s="75">
        <f t="shared" ref="K94:K107" si="46">(J94*1000/25)-$Q$92</f>
        <v>13.655175000000241</v>
      </c>
      <c r="L94" s="76">
        <f t="shared" ref="L94:L107" si="47">50-M94-K94</f>
        <v>9.043999999999528</v>
      </c>
      <c r="M94" s="77">
        <f t="shared" ref="M94:M107" si="48">50-((I94*1000/25)-$Q$92)</f>
        <v>27.300825000000231</v>
      </c>
      <c r="N94" s="71">
        <f t="shared" ref="N94:N107" si="49">K94/(SUM(K94:M94))*100</f>
        <v>27.310350000000483</v>
      </c>
      <c r="O94" s="71">
        <f t="shared" ref="O94:O107" si="50">L94/(SUM(K94:M94))*100</f>
        <v>18.087999999999056</v>
      </c>
      <c r="P94" s="71">
        <f t="shared" ref="P94:P107" si="51">M94/(SUM(K94:M94))*100</f>
        <v>54.601650000000454</v>
      </c>
    </row>
    <row r="95" spans="1:17" x14ac:dyDescent="0.2">
      <c r="A95" s="25">
        <v>42115</v>
      </c>
      <c r="B95" s="26" t="s">
        <v>89</v>
      </c>
      <c r="C95" s="26">
        <v>7.1</v>
      </c>
      <c r="D95" s="27">
        <v>72.967349999999996</v>
      </c>
      <c r="E95" s="27">
        <v>73.254800000000003</v>
      </c>
      <c r="F95" s="26">
        <f t="shared" si="40"/>
        <v>7.1999999999999993</v>
      </c>
      <c r="G95" s="27">
        <v>73.035550000000001</v>
      </c>
      <c r="H95" s="27">
        <v>73.194400000000002</v>
      </c>
      <c r="I95" s="7">
        <f t="shared" si="41"/>
        <v>0.28745000000000687</v>
      </c>
      <c r="J95" s="7">
        <f t="shared" si="42"/>
        <v>0.15885000000000105</v>
      </c>
      <c r="K95" s="75">
        <f t="shared" si="46"/>
        <v>2.4331750000000341</v>
      </c>
      <c r="L95" s="76">
        <f t="shared" si="47"/>
        <v>5.1440000000002328</v>
      </c>
      <c r="M95" s="77">
        <f t="shared" si="48"/>
        <v>42.422824999999733</v>
      </c>
      <c r="N95" s="71">
        <f t="shared" si="49"/>
        <v>4.8663500000000681</v>
      </c>
      <c r="O95" s="71">
        <f t="shared" si="50"/>
        <v>10.288000000000466</v>
      </c>
      <c r="P95" s="71">
        <f t="shared" si="51"/>
        <v>84.845649999999466</v>
      </c>
    </row>
    <row r="96" spans="1:17" x14ac:dyDescent="0.2">
      <c r="A96" s="25">
        <v>42115</v>
      </c>
      <c r="B96" s="26" t="s">
        <v>85</v>
      </c>
      <c r="C96" s="26">
        <v>8.1</v>
      </c>
      <c r="D96" s="27">
        <v>73.611850000000004</v>
      </c>
      <c r="E96" s="27">
        <v>73.957899999999995</v>
      </c>
      <c r="F96" s="26">
        <f t="shared" si="40"/>
        <v>8.1999999999999993</v>
      </c>
      <c r="G96" s="27">
        <v>68.481799999999993</v>
      </c>
      <c r="H96" s="27">
        <v>68.640199999999993</v>
      </c>
      <c r="I96" s="7">
        <f t="shared" si="41"/>
        <v>0.34604999999999109</v>
      </c>
      <c r="J96" s="7">
        <f t="shared" si="42"/>
        <v>0.15840000000000032</v>
      </c>
      <c r="K96" s="75">
        <f t="shared" si="46"/>
        <v>2.415175000000005</v>
      </c>
      <c r="L96" s="76">
        <f t="shared" si="47"/>
        <v>7.5059999999996307</v>
      </c>
      <c r="M96" s="77">
        <f t="shared" si="48"/>
        <v>40.078825000000364</v>
      </c>
      <c r="N96" s="71">
        <f t="shared" si="49"/>
        <v>4.8303500000000099</v>
      </c>
      <c r="O96" s="71">
        <f t="shared" si="50"/>
        <v>15.011999999999261</v>
      </c>
      <c r="P96" s="71">
        <f t="shared" si="51"/>
        <v>80.157650000000729</v>
      </c>
    </row>
    <row r="97" spans="1:16" x14ac:dyDescent="0.2">
      <c r="A97" s="25">
        <v>42115</v>
      </c>
      <c r="B97" s="26" t="s">
        <v>91</v>
      </c>
      <c r="C97" s="26">
        <v>9.1</v>
      </c>
      <c r="D97" s="27">
        <v>71.958150000000003</v>
      </c>
      <c r="E97" s="27">
        <v>72.325400000000002</v>
      </c>
      <c r="F97" s="26">
        <f t="shared" si="40"/>
        <v>9.1999999999999993</v>
      </c>
      <c r="G97" s="27">
        <v>72.993799999999993</v>
      </c>
      <c r="H97" s="27">
        <v>73.199399999999997</v>
      </c>
      <c r="I97" s="7">
        <f t="shared" si="41"/>
        <v>0.36724999999999852</v>
      </c>
      <c r="J97" s="7">
        <f t="shared" si="42"/>
        <v>0.205600000000004</v>
      </c>
      <c r="K97" s="75">
        <f t="shared" si="46"/>
        <v>4.3031750000001523</v>
      </c>
      <c r="L97" s="76">
        <f t="shared" si="47"/>
        <v>6.4659999999997808</v>
      </c>
      <c r="M97" s="77">
        <f t="shared" si="48"/>
        <v>39.230825000000067</v>
      </c>
      <c r="N97" s="71">
        <f t="shared" si="49"/>
        <v>8.6063500000003046</v>
      </c>
      <c r="O97" s="71">
        <f t="shared" si="50"/>
        <v>12.93199999999956</v>
      </c>
      <c r="P97" s="71">
        <f t="shared" si="51"/>
        <v>78.461650000000134</v>
      </c>
    </row>
    <row r="98" spans="1:16" x14ac:dyDescent="0.2">
      <c r="A98" s="25">
        <v>42115</v>
      </c>
      <c r="B98" s="26" t="s">
        <v>96</v>
      </c>
      <c r="C98" s="26">
        <v>10.1</v>
      </c>
      <c r="D98" s="27">
        <v>72.842950000000002</v>
      </c>
      <c r="E98" s="27">
        <v>73.3279</v>
      </c>
      <c r="F98" s="26">
        <f t="shared" si="40"/>
        <v>10.199999999999999</v>
      </c>
      <c r="G98" s="27">
        <v>72.43610000000001</v>
      </c>
      <c r="H98" s="27">
        <v>72.688100000000006</v>
      </c>
      <c r="I98" s="7">
        <f t="shared" si="41"/>
        <v>0.48494999999999777</v>
      </c>
      <c r="J98" s="7">
        <f t="shared" si="42"/>
        <v>0.25199999999999534</v>
      </c>
      <c r="K98" s="75">
        <f t="shared" si="46"/>
        <v>6.1591749999998058</v>
      </c>
      <c r="L98" s="76">
        <f t="shared" si="47"/>
        <v>9.3180000000000973</v>
      </c>
      <c r="M98" s="77">
        <f t="shared" si="48"/>
        <v>34.522825000000097</v>
      </c>
      <c r="N98" s="71">
        <f t="shared" si="49"/>
        <v>12.318349999999612</v>
      </c>
      <c r="O98" s="71">
        <f t="shared" si="50"/>
        <v>18.636000000000195</v>
      </c>
      <c r="P98" s="71">
        <f t="shared" si="51"/>
        <v>69.045650000000194</v>
      </c>
    </row>
    <row r="99" spans="1:16" x14ac:dyDescent="0.2">
      <c r="A99" s="25">
        <v>42115</v>
      </c>
      <c r="B99" s="26" t="s">
        <v>101</v>
      </c>
      <c r="C99" s="26">
        <v>11.1</v>
      </c>
      <c r="D99" s="27">
        <v>73.760199999999998</v>
      </c>
      <c r="E99" s="27">
        <v>74.294899999999998</v>
      </c>
      <c r="F99" s="26">
        <f t="shared" si="40"/>
        <v>11.2</v>
      </c>
      <c r="G99" s="27">
        <v>70.509700000000009</v>
      </c>
      <c r="H99" s="27">
        <v>70.8489</v>
      </c>
      <c r="I99" s="7">
        <f t="shared" si="41"/>
        <v>0.53470000000000084</v>
      </c>
      <c r="J99" s="7">
        <f t="shared" si="42"/>
        <v>0.33919999999999106</v>
      </c>
      <c r="K99" s="75">
        <f t="shared" si="46"/>
        <v>9.6471749999996348</v>
      </c>
      <c r="L99" s="76">
        <f t="shared" si="47"/>
        <v>7.8200000000003911</v>
      </c>
      <c r="M99" s="77">
        <f t="shared" si="48"/>
        <v>32.532824999999974</v>
      </c>
      <c r="N99" s="71">
        <f t="shared" si="49"/>
        <v>19.29434999999927</v>
      </c>
      <c r="O99" s="71">
        <f t="shared" si="50"/>
        <v>15.64000000000078</v>
      </c>
      <c r="P99" s="71">
        <f t="shared" si="51"/>
        <v>65.065649999999948</v>
      </c>
    </row>
    <row r="100" spans="1:16" x14ac:dyDescent="0.2">
      <c r="A100" s="25">
        <v>42115</v>
      </c>
      <c r="B100" s="26" t="s">
        <v>84</v>
      </c>
      <c r="C100" s="26">
        <v>12.1</v>
      </c>
      <c r="D100" s="27">
        <v>72.4559</v>
      </c>
      <c r="E100" s="27">
        <v>73.113100000000003</v>
      </c>
      <c r="F100" s="26">
        <f t="shared" si="40"/>
        <v>12.2</v>
      </c>
      <c r="G100" s="27">
        <v>73.349549999999994</v>
      </c>
      <c r="H100" s="27">
        <v>73.783799999999999</v>
      </c>
      <c r="I100" s="7">
        <f t="shared" si="41"/>
        <v>0.65720000000000312</v>
      </c>
      <c r="J100" s="7">
        <f t="shared" si="42"/>
        <v>0.4342500000000058</v>
      </c>
      <c r="K100" s="75">
        <f t="shared" si="46"/>
        <v>13.449175000000224</v>
      </c>
      <c r="L100" s="76">
        <f t="shared" si="47"/>
        <v>8.9179999999998927</v>
      </c>
      <c r="M100" s="77">
        <f t="shared" si="48"/>
        <v>27.632824999999883</v>
      </c>
      <c r="N100" s="71">
        <f t="shared" si="49"/>
        <v>26.898350000000448</v>
      </c>
      <c r="O100" s="71">
        <f t="shared" si="50"/>
        <v>17.835999999999785</v>
      </c>
      <c r="P100" s="71">
        <f t="shared" si="51"/>
        <v>55.265649999999766</v>
      </c>
    </row>
    <row r="101" spans="1:16" x14ac:dyDescent="0.2">
      <c r="A101" s="25">
        <v>42115</v>
      </c>
      <c r="B101" s="26" t="s">
        <v>92</v>
      </c>
      <c r="C101" s="26">
        <v>13.1</v>
      </c>
      <c r="D101" s="27">
        <v>68.698300000000003</v>
      </c>
      <c r="E101" s="27">
        <v>69.513599999999997</v>
      </c>
      <c r="F101" s="26">
        <f t="shared" si="40"/>
        <v>13.2</v>
      </c>
      <c r="G101" s="27">
        <v>69.04195</v>
      </c>
      <c r="H101" s="27">
        <v>69.611099999999993</v>
      </c>
      <c r="I101" s="7">
        <f t="shared" si="41"/>
        <v>0.81529999999999347</v>
      </c>
      <c r="J101" s="7">
        <f t="shared" si="42"/>
        <v>0.56914999999999338</v>
      </c>
      <c r="K101" s="75">
        <f t="shared" si="46"/>
        <v>18.845174999999728</v>
      </c>
      <c r="L101" s="76">
        <f t="shared" si="47"/>
        <v>9.8460000000000036</v>
      </c>
      <c r="M101" s="77">
        <f t="shared" si="48"/>
        <v>21.308825000000269</v>
      </c>
      <c r="N101" s="71">
        <f t="shared" si="49"/>
        <v>37.690349999999455</v>
      </c>
      <c r="O101" s="71">
        <f t="shared" si="50"/>
        <v>19.692000000000007</v>
      </c>
      <c r="P101" s="71">
        <f t="shared" si="51"/>
        <v>42.617650000000538</v>
      </c>
    </row>
    <row r="102" spans="1:16" x14ac:dyDescent="0.2">
      <c r="A102" s="25">
        <v>42115</v>
      </c>
      <c r="B102" s="26" t="s">
        <v>86</v>
      </c>
      <c r="C102" s="26">
        <v>14.1</v>
      </c>
      <c r="D102" s="27">
        <v>68.684799999999996</v>
      </c>
      <c r="E102" s="27">
        <v>69.091800000000006</v>
      </c>
      <c r="F102" s="26">
        <f t="shared" si="40"/>
        <v>14.2</v>
      </c>
      <c r="G102" s="27">
        <v>69.250699999999995</v>
      </c>
      <c r="H102" s="27">
        <v>69.451400000000007</v>
      </c>
      <c r="I102" s="7">
        <f t="shared" si="41"/>
        <v>0.40700000000001069</v>
      </c>
      <c r="J102" s="7">
        <f t="shared" si="42"/>
        <v>0.20070000000001187</v>
      </c>
      <c r="K102" s="75">
        <f t="shared" si="46"/>
        <v>4.107175000000467</v>
      </c>
      <c r="L102" s="76">
        <f t="shared" si="47"/>
        <v>8.2519999999999527</v>
      </c>
      <c r="M102" s="77">
        <f t="shared" si="48"/>
        <v>37.64082499999958</v>
      </c>
      <c r="N102" s="71">
        <f t="shared" si="49"/>
        <v>8.214350000000934</v>
      </c>
      <c r="O102" s="71">
        <f t="shared" si="50"/>
        <v>16.503999999999905</v>
      </c>
      <c r="P102" s="71">
        <f t="shared" si="51"/>
        <v>75.281649999999161</v>
      </c>
    </row>
    <row r="103" spans="1:16" x14ac:dyDescent="0.2">
      <c r="A103" s="25">
        <v>42115</v>
      </c>
      <c r="B103" s="26" t="s">
        <v>95</v>
      </c>
      <c r="C103" s="26">
        <v>15.1</v>
      </c>
      <c r="D103" s="27">
        <v>68.76939999999999</v>
      </c>
      <c r="E103" s="27">
        <v>69.177300000000002</v>
      </c>
      <c r="F103" s="26">
        <f t="shared" si="40"/>
        <v>15.2</v>
      </c>
      <c r="G103" s="27">
        <v>67.238849999999999</v>
      </c>
      <c r="H103" s="27">
        <v>67.468699999999998</v>
      </c>
      <c r="I103" s="7">
        <f t="shared" si="41"/>
        <v>0.40790000000001214</v>
      </c>
      <c r="J103" s="7">
        <f t="shared" si="42"/>
        <v>0.229849999999999</v>
      </c>
      <c r="K103" s="75">
        <f t="shared" si="46"/>
        <v>5.2731749999999522</v>
      </c>
      <c r="L103" s="76">
        <f t="shared" si="47"/>
        <v>7.1220000000005257</v>
      </c>
      <c r="M103" s="77">
        <f t="shared" si="48"/>
        <v>37.604824999999522</v>
      </c>
      <c r="N103" s="71">
        <f t="shared" si="49"/>
        <v>10.546349999999904</v>
      </c>
      <c r="O103" s="71">
        <f t="shared" si="50"/>
        <v>14.24400000000105</v>
      </c>
      <c r="P103" s="71">
        <f t="shared" si="51"/>
        <v>75.209649999999044</v>
      </c>
    </row>
    <row r="104" spans="1:16" x14ac:dyDescent="0.2">
      <c r="A104" s="25">
        <v>42115</v>
      </c>
      <c r="B104" s="26" t="s">
        <v>87</v>
      </c>
      <c r="C104" s="26">
        <v>16.100000000000001</v>
      </c>
      <c r="D104" s="27">
        <v>68.671850000000006</v>
      </c>
      <c r="E104" s="27">
        <v>69.110799999999998</v>
      </c>
      <c r="F104" s="26">
        <f t="shared" si="40"/>
        <v>16.200000000000003</v>
      </c>
      <c r="G104" s="27">
        <v>69.712450000000004</v>
      </c>
      <c r="H104" s="27">
        <v>69.903099999999995</v>
      </c>
      <c r="I104" s="7">
        <f t="shared" si="41"/>
        <v>0.43894999999999129</v>
      </c>
      <c r="J104" s="7">
        <f t="shared" si="42"/>
        <v>0.19064999999999088</v>
      </c>
      <c r="K104" s="75">
        <f t="shared" si="46"/>
        <v>3.7051749999996275</v>
      </c>
      <c r="L104" s="76">
        <f t="shared" si="47"/>
        <v>9.9320000000000164</v>
      </c>
      <c r="M104" s="77">
        <f t="shared" si="48"/>
        <v>36.362825000000356</v>
      </c>
      <c r="N104" s="71">
        <f t="shared" si="49"/>
        <v>7.410349999999255</v>
      </c>
      <c r="O104" s="71">
        <f t="shared" si="50"/>
        <v>19.864000000000033</v>
      </c>
      <c r="P104" s="71">
        <f t="shared" si="51"/>
        <v>72.725650000000712</v>
      </c>
    </row>
    <row r="105" spans="1:16" x14ac:dyDescent="0.2">
      <c r="A105" s="25">
        <v>42115</v>
      </c>
      <c r="B105" s="26" t="s">
        <v>98</v>
      </c>
      <c r="C105" s="26">
        <v>18.100000000000001</v>
      </c>
      <c r="D105" s="27">
        <v>68.666599999999988</v>
      </c>
      <c r="E105" s="27">
        <v>69.190799999999996</v>
      </c>
      <c r="F105" s="26">
        <f t="shared" si="40"/>
        <v>18.200000000000003</v>
      </c>
      <c r="G105" s="27">
        <v>70.477149999999995</v>
      </c>
      <c r="H105" s="27">
        <v>70.793099999999995</v>
      </c>
      <c r="I105" s="7">
        <f t="shared" si="41"/>
        <v>0.52420000000000755</v>
      </c>
      <c r="J105" s="7">
        <f t="shared" si="42"/>
        <v>0.31595000000000084</v>
      </c>
      <c r="K105" s="75">
        <f t="shared" si="46"/>
        <v>8.7171750000000259</v>
      </c>
      <c r="L105" s="76">
        <f t="shared" si="47"/>
        <v>8.3300000000002683</v>
      </c>
      <c r="M105" s="77">
        <f t="shared" si="48"/>
        <v>32.952824999999706</v>
      </c>
      <c r="N105" s="71">
        <f t="shared" si="49"/>
        <v>17.434350000000052</v>
      </c>
      <c r="O105" s="71">
        <f t="shared" si="50"/>
        <v>16.660000000000537</v>
      </c>
      <c r="P105" s="71">
        <f t="shared" si="51"/>
        <v>65.905649999999412</v>
      </c>
    </row>
    <row r="106" spans="1:16" x14ac:dyDescent="0.2">
      <c r="A106" s="25">
        <v>42115</v>
      </c>
      <c r="B106" s="26" t="s">
        <v>97</v>
      </c>
      <c r="C106" s="26">
        <v>19.100000000000001</v>
      </c>
      <c r="D106" s="27">
        <v>71.837549999999993</v>
      </c>
      <c r="E106" s="27">
        <v>72.542599999999993</v>
      </c>
      <c r="F106" s="26">
        <f t="shared" si="40"/>
        <v>19.200000000000003</v>
      </c>
      <c r="G106" s="27">
        <v>72.090149999999994</v>
      </c>
      <c r="H106" s="27">
        <v>72.581699999999998</v>
      </c>
      <c r="I106" s="7">
        <f t="shared" si="41"/>
        <v>0.70504999999999995</v>
      </c>
      <c r="J106" s="7">
        <f t="shared" si="42"/>
        <v>0.49155000000000371</v>
      </c>
      <c r="K106" s="75">
        <f t="shared" si="46"/>
        <v>15.74117500000014</v>
      </c>
      <c r="L106" s="76">
        <f t="shared" si="47"/>
        <v>8.5399999999998499</v>
      </c>
      <c r="M106" s="77">
        <f t="shared" si="48"/>
        <v>25.71882500000001</v>
      </c>
      <c r="N106" s="71">
        <f t="shared" si="49"/>
        <v>31.482350000000281</v>
      </c>
      <c r="O106" s="71">
        <f t="shared" si="50"/>
        <v>17.0799999999997</v>
      </c>
      <c r="P106" s="71">
        <f t="shared" si="51"/>
        <v>51.437650000000026</v>
      </c>
    </row>
    <row r="107" spans="1:16" x14ac:dyDescent="0.2">
      <c r="A107" s="25">
        <v>42115</v>
      </c>
      <c r="B107" s="26" t="s">
        <v>94</v>
      </c>
      <c r="C107" s="26">
        <v>20.100000000000001</v>
      </c>
      <c r="D107" s="27">
        <v>71.064699999999988</v>
      </c>
      <c r="E107" s="27">
        <v>71.433999999999997</v>
      </c>
      <c r="F107" s="26">
        <f t="shared" si="40"/>
        <v>20.200000000000003</v>
      </c>
      <c r="G107" s="27">
        <v>73.561499999999995</v>
      </c>
      <c r="H107" s="27">
        <v>73.784899999999993</v>
      </c>
      <c r="I107" s="7">
        <f t="shared" si="41"/>
        <v>0.36930000000000973</v>
      </c>
      <c r="J107" s="7">
        <f t="shared" si="42"/>
        <v>0.22339999999999804</v>
      </c>
      <c r="K107" s="75">
        <f t="shared" si="46"/>
        <v>5.015174999999914</v>
      </c>
      <c r="L107" s="76">
        <f t="shared" si="47"/>
        <v>5.8360000000004675</v>
      </c>
      <c r="M107" s="77">
        <f t="shared" si="48"/>
        <v>39.148824999999619</v>
      </c>
      <c r="N107" s="71">
        <f t="shared" si="49"/>
        <v>10.030349999999828</v>
      </c>
      <c r="O107" s="71">
        <f t="shared" si="50"/>
        <v>11.672000000000935</v>
      </c>
      <c r="P107" s="71">
        <f t="shared" si="51"/>
        <v>78.297649999999237</v>
      </c>
    </row>
    <row r="108" spans="1:16" x14ac:dyDescent="0.2">
      <c r="A108" s="25">
        <v>42115</v>
      </c>
      <c r="B108" s="26" t="s">
        <v>52</v>
      </c>
      <c r="C108" s="26">
        <v>21.1</v>
      </c>
      <c r="D108" s="27">
        <v>73.26894999999999</v>
      </c>
      <c r="E108" s="27">
        <v>77.19</v>
      </c>
      <c r="F108" s="26">
        <f t="shared" si="40"/>
        <v>21.200000000000003</v>
      </c>
      <c r="G108" s="27">
        <v>71.853499999999997</v>
      </c>
      <c r="H108" s="27">
        <v>75.774100000000004</v>
      </c>
      <c r="I108" s="7">
        <f t="shared" si="41"/>
        <v>3.9210500000000081</v>
      </c>
      <c r="J108" s="7">
        <f t="shared" si="42"/>
        <v>3.9206000000000074</v>
      </c>
      <c r="K108" s="3" t="s">
        <v>20</v>
      </c>
      <c r="L108" s="3" t="s">
        <v>20</v>
      </c>
      <c r="M108" s="3" t="s">
        <v>20</v>
      </c>
      <c r="N108" s="3" t="s">
        <v>20</v>
      </c>
      <c r="O108" s="3" t="s">
        <v>20</v>
      </c>
      <c r="P108" s="3" t="s">
        <v>20</v>
      </c>
    </row>
    <row r="109" spans="1:16" x14ac:dyDescent="0.2">
      <c r="A109" s="25">
        <v>42115</v>
      </c>
      <c r="B109" s="26" t="s">
        <v>100</v>
      </c>
      <c r="C109" s="26">
        <v>23.1</v>
      </c>
      <c r="D109" s="27">
        <v>71.703299999999999</v>
      </c>
      <c r="E109" s="27">
        <v>72.381299999999996</v>
      </c>
      <c r="F109" s="26">
        <f t="shared" si="40"/>
        <v>23.200000000000003</v>
      </c>
      <c r="G109" s="27">
        <v>71.00215</v>
      </c>
      <c r="H109" s="27">
        <v>71.430599999999998</v>
      </c>
      <c r="I109" s="7">
        <f t="shared" si="41"/>
        <v>0.67799999999999727</v>
      </c>
      <c r="J109" s="7">
        <f t="shared" si="42"/>
        <v>0.428449999999998</v>
      </c>
      <c r="K109" s="75">
        <f t="shared" ref="K109:K111" si="52">(J109*1000/25)-$Q$92</f>
        <v>13.217174999999912</v>
      </c>
      <c r="L109" s="76">
        <f t="shared" ref="L109:L111" si="53">50-M109-K109</f>
        <v>9.9819999999999709</v>
      </c>
      <c r="M109" s="77">
        <f t="shared" ref="M109:M111" si="54">50-((I109*1000/25)-$Q$92)</f>
        <v>26.800825000000117</v>
      </c>
      <c r="N109" s="71">
        <f t="shared" ref="N109:N111" si="55">K109/(SUM(K109:M109))*100</f>
        <v>26.434349999999824</v>
      </c>
      <c r="O109" s="71">
        <f t="shared" ref="O109:O111" si="56">L109/(SUM(K109:M109))*100</f>
        <v>19.963999999999942</v>
      </c>
      <c r="P109" s="71">
        <f t="shared" ref="P109:P111" si="57">M109/(SUM(K109:M109))*100</f>
        <v>53.601650000000234</v>
      </c>
    </row>
    <row r="110" spans="1:16" x14ac:dyDescent="0.2">
      <c r="A110" s="25">
        <v>42115</v>
      </c>
      <c r="B110" s="26" t="s">
        <v>90</v>
      </c>
      <c r="C110" s="26">
        <v>24.1</v>
      </c>
      <c r="D110" s="27">
        <v>71.351500000000001</v>
      </c>
      <c r="E110" s="27">
        <v>71.920100000000005</v>
      </c>
      <c r="F110" s="26">
        <f t="shared" si="40"/>
        <v>24.200000000000003</v>
      </c>
      <c r="G110" s="27">
        <v>71.001300000000001</v>
      </c>
      <c r="H110" s="27">
        <v>71.344999999999999</v>
      </c>
      <c r="I110" s="7">
        <f t="shared" si="41"/>
        <v>0.56860000000000355</v>
      </c>
      <c r="J110" s="7">
        <f t="shared" si="42"/>
        <v>0.34369999999999834</v>
      </c>
      <c r="K110" s="75">
        <f t="shared" si="52"/>
        <v>9.8271749999999258</v>
      </c>
      <c r="L110" s="76">
        <f t="shared" si="53"/>
        <v>8.9960000000002083</v>
      </c>
      <c r="M110" s="77">
        <f t="shared" si="54"/>
        <v>31.176824999999866</v>
      </c>
      <c r="N110" s="71">
        <f t="shared" si="55"/>
        <v>19.654349999999852</v>
      </c>
      <c r="O110" s="71">
        <f t="shared" si="56"/>
        <v>17.992000000000417</v>
      </c>
      <c r="P110" s="71">
        <f t="shared" si="57"/>
        <v>62.353649999999725</v>
      </c>
    </row>
    <row r="111" spans="1:16" x14ac:dyDescent="0.2">
      <c r="A111" s="25">
        <v>42115</v>
      </c>
      <c r="B111" s="26" t="s">
        <v>99</v>
      </c>
      <c r="C111" s="26">
        <v>26.1</v>
      </c>
      <c r="D111" s="27">
        <v>71.190899999999999</v>
      </c>
      <c r="E111" s="27">
        <v>71.644900000000007</v>
      </c>
      <c r="F111" s="26">
        <f t="shared" si="40"/>
        <v>26.200000000000003</v>
      </c>
      <c r="G111" s="27">
        <v>68.245350000000002</v>
      </c>
      <c r="H111" s="27">
        <v>68.5441</v>
      </c>
      <c r="I111" s="7">
        <f t="shared" si="41"/>
        <v>0.45400000000000773</v>
      </c>
      <c r="J111" s="7">
        <f t="shared" si="42"/>
        <v>0.29874999999999829</v>
      </c>
      <c r="K111" s="75">
        <f t="shared" si="52"/>
        <v>8.029174999999924</v>
      </c>
      <c r="L111" s="76">
        <f t="shared" si="53"/>
        <v>6.2100000000003774</v>
      </c>
      <c r="M111" s="77">
        <f t="shared" si="54"/>
        <v>35.760824999999699</v>
      </c>
      <c r="N111" s="71">
        <f t="shared" si="55"/>
        <v>16.058349999999848</v>
      </c>
      <c r="O111" s="71">
        <f t="shared" si="56"/>
        <v>12.420000000000755</v>
      </c>
      <c r="P111" s="71">
        <f t="shared" si="57"/>
        <v>71.521649999999397</v>
      </c>
    </row>
    <row r="112" spans="1:16" x14ac:dyDescent="0.2">
      <c r="A112" s="1"/>
      <c r="C112" s="3"/>
      <c r="D112" s="3"/>
      <c r="E112" s="3"/>
      <c r="F112" s="3"/>
      <c r="G112" s="3"/>
    </row>
    <row r="113" spans="1:17" ht="12.75" x14ac:dyDescent="0.2">
      <c r="A113" s="58"/>
      <c r="B113" s="9" t="s">
        <v>6</v>
      </c>
      <c r="C113" s="10" t="s">
        <v>8</v>
      </c>
      <c r="D113" s="11" t="s">
        <v>9</v>
      </c>
      <c r="E113" s="11" t="s">
        <v>10</v>
      </c>
      <c r="F113" s="8" t="s">
        <v>8</v>
      </c>
      <c r="G113" s="11" t="s">
        <v>9</v>
      </c>
      <c r="H113" s="11" t="s">
        <v>11</v>
      </c>
      <c r="I113" s="70" t="s">
        <v>31</v>
      </c>
      <c r="J113" s="70" t="s">
        <v>32</v>
      </c>
      <c r="K113" s="71" t="s">
        <v>21</v>
      </c>
      <c r="L113" s="71" t="s">
        <v>22</v>
      </c>
      <c r="M113" s="71" t="s">
        <v>23</v>
      </c>
      <c r="N113" s="71" t="s">
        <v>24</v>
      </c>
      <c r="O113" s="71" t="s">
        <v>25</v>
      </c>
      <c r="P113" s="71" t="s">
        <v>26</v>
      </c>
      <c r="Q113" s="1" t="s">
        <v>170</v>
      </c>
    </row>
    <row r="114" spans="1:17" x14ac:dyDescent="0.2">
      <c r="A114" s="12" t="s">
        <v>169</v>
      </c>
      <c r="B114" s="13" t="s">
        <v>15</v>
      </c>
      <c r="C114" s="14" t="s">
        <v>16</v>
      </c>
      <c r="D114" s="14" t="s">
        <v>16</v>
      </c>
      <c r="E114" s="15" t="s">
        <v>18</v>
      </c>
      <c r="F114" s="12" t="s">
        <v>17</v>
      </c>
      <c r="G114" s="12" t="s">
        <v>17</v>
      </c>
      <c r="H114" s="15" t="s">
        <v>18</v>
      </c>
      <c r="I114" s="72" t="s">
        <v>27</v>
      </c>
      <c r="J114" s="72" t="s">
        <v>27</v>
      </c>
      <c r="K114" s="73" t="s">
        <v>27</v>
      </c>
      <c r="L114" s="73" t="s">
        <v>27</v>
      </c>
      <c r="M114" s="73" t="s">
        <v>27</v>
      </c>
      <c r="N114" s="73" t="s">
        <v>28</v>
      </c>
      <c r="O114" s="73" t="s">
        <v>29</v>
      </c>
      <c r="P114" s="73" t="s">
        <v>30</v>
      </c>
      <c r="Q114" s="7">
        <f>AVERAGE(I115,J115)</f>
        <v>4.0522749999999945</v>
      </c>
    </row>
    <row r="115" spans="1:17" x14ac:dyDescent="0.2">
      <c r="A115" s="25">
        <v>42123</v>
      </c>
      <c r="B115" s="26" t="s">
        <v>52</v>
      </c>
      <c r="C115" s="26">
        <v>1.1000000000000001</v>
      </c>
      <c r="D115" s="27">
        <v>70.824250000000006</v>
      </c>
      <c r="E115" s="27">
        <v>74.87</v>
      </c>
      <c r="F115" s="26">
        <f t="shared" ref="F115:F133" si="58">C115+0.1</f>
        <v>1.2000000000000002</v>
      </c>
      <c r="G115" s="27">
        <v>63.674800000000005</v>
      </c>
      <c r="H115" s="27">
        <v>67.733599999999996</v>
      </c>
      <c r="I115" s="7">
        <f t="shared" ref="I115:I133" si="59">E115-D115</f>
        <v>4.0457499999999982</v>
      </c>
      <c r="J115" s="7">
        <f t="shared" ref="J115:J133" si="60">H115-G115</f>
        <v>4.0587999999999909</v>
      </c>
      <c r="K115" s="3" t="s">
        <v>20</v>
      </c>
      <c r="L115" s="3" t="s">
        <v>20</v>
      </c>
      <c r="M115" s="3" t="s">
        <v>20</v>
      </c>
      <c r="N115" s="3" t="s">
        <v>20</v>
      </c>
      <c r="O115" s="3" t="s">
        <v>20</v>
      </c>
      <c r="P115" s="3" t="s">
        <v>20</v>
      </c>
    </row>
    <row r="116" spans="1:17" x14ac:dyDescent="0.2">
      <c r="A116" s="25">
        <v>42123</v>
      </c>
      <c r="B116" s="26" t="s">
        <v>119</v>
      </c>
      <c r="C116" s="26">
        <v>4.0999999999999996</v>
      </c>
      <c r="D116" s="27">
        <v>71.238349999999997</v>
      </c>
      <c r="E116" s="27">
        <v>71.772099999999995</v>
      </c>
      <c r="F116" s="26">
        <f t="shared" si="58"/>
        <v>4.1999999999999993</v>
      </c>
      <c r="G116" s="27">
        <v>67.12285</v>
      </c>
      <c r="H116" s="27">
        <v>67.419499999999999</v>
      </c>
      <c r="I116" s="7">
        <f t="shared" si="59"/>
        <v>0.53374999999999773</v>
      </c>
      <c r="J116" s="7">
        <f t="shared" si="60"/>
        <v>0.29664999999999964</v>
      </c>
      <c r="K116" s="75">
        <f>(J116*1000/25)-$Q$114</f>
        <v>7.8137249999999909</v>
      </c>
      <c r="L116" s="76">
        <f>50-M116-K116</f>
        <v>9.4839999999999236</v>
      </c>
      <c r="M116" s="77">
        <f>50-((I116*1000/25)-$Q$114)</f>
        <v>32.702275000000085</v>
      </c>
      <c r="N116" s="71">
        <f t="shared" ref="N116" si="61">K116/(SUM(K116:M116))*100</f>
        <v>15.627449999999982</v>
      </c>
      <c r="O116" s="71">
        <f t="shared" ref="O116" si="62">L116/(SUM(K116:M116))*100</f>
        <v>18.967999999999847</v>
      </c>
      <c r="P116" s="71">
        <f t="shared" ref="P116" si="63">M116/(SUM(K116:M116))*100</f>
        <v>65.404550000000171</v>
      </c>
    </row>
    <row r="117" spans="1:17" x14ac:dyDescent="0.2">
      <c r="A117" s="25">
        <v>42123</v>
      </c>
      <c r="B117" s="26" t="s">
        <v>107</v>
      </c>
      <c r="C117" s="26">
        <v>7.1</v>
      </c>
      <c r="D117" s="27">
        <v>72.967349999999996</v>
      </c>
      <c r="E117" s="27">
        <v>73.387500000000003</v>
      </c>
      <c r="F117" s="26">
        <f t="shared" si="58"/>
        <v>7.1999999999999993</v>
      </c>
      <c r="G117" s="27">
        <v>73.035550000000001</v>
      </c>
      <c r="H117" s="27">
        <v>73.216800000000006</v>
      </c>
      <c r="I117" s="7">
        <f t="shared" si="59"/>
        <v>0.42015000000000668</v>
      </c>
      <c r="J117" s="7">
        <f t="shared" si="60"/>
        <v>0.18125000000000568</v>
      </c>
      <c r="K117" s="75">
        <f t="shared" ref="K117:K133" si="64">(J117*1000/25)-$Q$114</f>
        <v>3.1977250000002329</v>
      </c>
      <c r="L117" s="76">
        <f t="shared" ref="L117:L133" si="65">50-M117-K117</f>
        <v>9.55600000000004</v>
      </c>
      <c r="M117" s="77">
        <f t="shared" ref="M117:M133" si="66">50-((I117*1000/25)-$Q$114)</f>
        <v>37.246274999999727</v>
      </c>
      <c r="N117" s="71">
        <f t="shared" ref="N117:N133" si="67">K117/(SUM(K117:M117))*100</f>
        <v>6.3954500000004657</v>
      </c>
      <c r="O117" s="71">
        <f t="shared" ref="O117:O133" si="68">L117/(SUM(K117:M117))*100</f>
        <v>19.11200000000008</v>
      </c>
      <c r="P117" s="71">
        <f t="shared" ref="P117:P133" si="69">M117/(SUM(K117:M117))*100</f>
        <v>74.492549999999454</v>
      </c>
    </row>
    <row r="118" spans="1:17" x14ac:dyDescent="0.2">
      <c r="A118" s="25">
        <v>42123</v>
      </c>
      <c r="B118" s="26" t="s">
        <v>114</v>
      </c>
      <c r="C118" s="26">
        <v>8.1</v>
      </c>
      <c r="D118" s="27">
        <v>73.611850000000004</v>
      </c>
      <c r="E118" s="27">
        <v>73.948400000000007</v>
      </c>
      <c r="F118" s="26">
        <f t="shared" si="58"/>
        <v>8.1999999999999993</v>
      </c>
      <c r="G118" s="27">
        <v>68.481799999999993</v>
      </c>
      <c r="H118" s="27">
        <v>68.642399999999995</v>
      </c>
      <c r="I118" s="7">
        <f t="shared" si="59"/>
        <v>0.33655000000000257</v>
      </c>
      <c r="J118" s="7">
        <f t="shared" si="60"/>
        <v>0.1606000000000023</v>
      </c>
      <c r="K118" s="75">
        <f t="shared" si="64"/>
        <v>2.3717250000000973</v>
      </c>
      <c r="L118" s="76">
        <f t="shared" si="65"/>
        <v>7.0380000000000109</v>
      </c>
      <c r="M118" s="77">
        <f t="shared" si="66"/>
        <v>40.590274999999892</v>
      </c>
      <c r="N118" s="71">
        <f t="shared" si="67"/>
        <v>4.7434500000001947</v>
      </c>
      <c r="O118" s="71">
        <f t="shared" si="68"/>
        <v>14.076000000000022</v>
      </c>
      <c r="P118" s="71">
        <f t="shared" si="69"/>
        <v>81.180549999999783</v>
      </c>
    </row>
    <row r="119" spans="1:17" x14ac:dyDescent="0.2">
      <c r="A119" s="25">
        <v>42123</v>
      </c>
      <c r="B119" s="26" t="s">
        <v>103</v>
      </c>
      <c r="C119" s="26">
        <v>9.1</v>
      </c>
      <c r="D119" s="27">
        <v>71.958150000000003</v>
      </c>
      <c r="E119" s="27">
        <v>72.360799999999998</v>
      </c>
      <c r="F119" s="26">
        <f t="shared" si="58"/>
        <v>9.1999999999999993</v>
      </c>
      <c r="G119" s="27">
        <v>72.993799999999993</v>
      </c>
      <c r="H119" s="27">
        <v>73.200199999999995</v>
      </c>
      <c r="I119" s="7">
        <f t="shared" si="59"/>
        <v>0.40264999999999418</v>
      </c>
      <c r="J119" s="7">
        <f t="shared" si="60"/>
        <v>0.20640000000000214</v>
      </c>
      <c r="K119" s="75">
        <f t="shared" si="64"/>
        <v>4.203725000000091</v>
      </c>
      <c r="L119" s="76">
        <f t="shared" si="65"/>
        <v>7.8499999999996817</v>
      </c>
      <c r="M119" s="77">
        <f t="shared" si="66"/>
        <v>37.946275000000227</v>
      </c>
      <c r="N119" s="71">
        <f t="shared" si="67"/>
        <v>8.4074500000001819</v>
      </c>
      <c r="O119" s="71">
        <f t="shared" si="68"/>
        <v>15.699999999999365</v>
      </c>
      <c r="P119" s="71">
        <f t="shared" si="69"/>
        <v>75.892550000000455</v>
      </c>
    </row>
    <row r="120" spans="1:17" x14ac:dyDescent="0.2">
      <c r="A120" s="25">
        <v>42123</v>
      </c>
      <c r="B120" s="26" t="s">
        <v>115</v>
      </c>
      <c r="C120" s="26">
        <v>10.1</v>
      </c>
      <c r="D120" s="27">
        <v>72.842950000000002</v>
      </c>
      <c r="E120" s="27">
        <v>73.190600000000003</v>
      </c>
      <c r="F120" s="26">
        <f t="shared" si="58"/>
        <v>10.199999999999999</v>
      </c>
      <c r="G120" s="27">
        <v>72.43610000000001</v>
      </c>
      <c r="H120" s="27">
        <v>72.588899999999995</v>
      </c>
      <c r="I120" s="7">
        <f t="shared" si="59"/>
        <v>0.34765000000000157</v>
      </c>
      <c r="J120" s="7">
        <f t="shared" si="60"/>
        <v>0.15279999999998495</v>
      </c>
      <c r="K120" s="75">
        <f t="shared" si="64"/>
        <v>2.0597249999994034</v>
      </c>
      <c r="L120" s="76">
        <f t="shared" si="65"/>
        <v>7.7940000000006648</v>
      </c>
      <c r="M120" s="77">
        <f t="shared" si="66"/>
        <v>40.146274999999932</v>
      </c>
      <c r="N120" s="71">
        <f t="shared" si="67"/>
        <v>4.1194499999988068</v>
      </c>
      <c r="O120" s="71">
        <f t="shared" si="68"/>
        <v>15.588000000001328</v>
      </c>
      <c r="P120" s="71">
        <f t="shared" si="69"/>
        <v>80.292549999999864</v>
      </c>
    </row>
    <row r="121" spans="1:17" x14ac:dyDescent="0.2">
      <c r="A121" s="25">
        <v>42123</v>
      </c>
      <c r="B121" s="26" t="s">
        <v>105</v>
      </c>
      <c r="C121" s="26">
        <v>11.1</v>
      </c>
      <c r="D121" s="27">
        <v>73.760199999999998</v>
      </c>
      <c r="E121" s="27">
        <v>74.247399999999999</v>
      </c>
      <c r="F121" s="26">
        <f t="shared" si="58"/>
        <v>11.2</v>
      </c>
      <c r="G121" s="27">
        <v>70.509700000000009</v>
      </c>
      <c r="H121" s="27">
        <v>70.771199999999993</v>
      </c>
      <c r="I121" s="7">
        <f t="shared" si="59"/>
        <v>0.48720000000000141</v>
      </c>
      <c r="J121" s="7">
        <f t="shared" si="60"/>
        <v>0.26149999999998386</v>
      </c>
      <c r="K121" s="75">
        <f t="shared" si="64"/>
        <v>6.4077249999993597</v>
      </c>
      <c r="L121" s="76">
        <f t="shared" si="65"/>
        <v>9.0280000000007021</v>
      </c>
      <c r="M121" s="77">
        <f t="shared" si="66"/>
        <v>34.564274999999938</v>
      </c>
      <c r="N121" s="71">
        <f t="shared" si="67"/>
        <v>12.815449999998718</v>
      </c>
      <c r="O121" s="71">
        <f t="shared" si="68"/>
        <v>18.056000000001404</v>
      </c>
      <c r="P121" s="71">
        <f t="shared" si="69"/>
        <v>69.128549999999876</v>
      </c>
    </row>
    <row r="122" spans="1:17" x14ac:dyDescent="0.2">
      <c r="A122" s="25">
        <v>42123</v>
      </c>
      <c r="B122" s="26" t="s">
        <v>120</v>
      </c>
      <c r="C122" s="26">
        <v>12.1</v>
      </c>
      <c r="D122" s="27">
        <v>72.4559</v>
      </c>
      <c r="E122" s="27">
        <v>73.153700000000001</v>
      </c>
      <c r="F122" s="26">
        <f t="shared" si="58"/>
        <v>12.2</v>
      </c>
      <c r="G122" s="27">
        <v>73.349549999999994</v>
      </c>
      <c r="H122" s="27">
        <v>73.828100000000006</v>
      </c>
      <c r="I122" s="7">
        <f t="shared" si="59"/>
        <v>0.69780000000000086</v>
      </c>
      <c r="J122" s="7">
        <f t="shared" si="60"/>
        <v>0.47855000000001269</v>
      </c>
      <c r="K122" s="75">
        <f t="shared" si="64"/>
        <v>15.089725000000513</v>
      </c>
      <c r="L122" s="76">
        <f t="shared" si="65"/>
        <v>8.7699999999995271</v>
      </c>
      <c r="M122" s="77">
        <f t="shared" si="66"/>
        <v>26.14027499999996</v>
      </c>
      <c r="N122" s="71">
        <f t="shared" si="67"/>
        <v>30.179450000001022</v>
      </c>
      <c r="O122" s="71">
        <f t="shared" si="68"/>
        <v>17.539999999999054</v>
      </c>
      <c r="P122" s="71">
        <f t="shared" si="69"/>
        <v>52.280549999999913</v>
      </c>
    </row>
    <row r="123" spans="1:17" x14ac:dyDescent="0.2">
      <c r="A123" s="25">
        <v>42123</v>
      </c>
      <c r="B123" s="26" t="s">
        <v>110</v>
      </c>
      <c r="C123" s="26">
        <v>13.1</v>
      </c>
      <c r="D123" s="27">
        <v>68.698300000000003</v>
      </c>
      <c r="E123" s="27">
        <v>69.080799999999996</v>
      </c>
      <c r="F123" s="26">
        <f t="shared" si="58"/>
        <v>13.2</v>
      </c>
      <c r="G123" s="27">
        <v>69.04195</v>
      </c>
      <c r="H123" s="27">
        <v>69.244799999999998</v>
      </c>
      <c r="I123" s="7">
        <f t="shared" si="59"/>
        <v>0.38249999999999318</v>
      </c>
      <c r="J123" s="7">
        <f t="shared" si="60"/>
        <v>0.20284999999999798</v>
      </c>
      <c r="K123" s="75">
        <f t="shared" si="64"/>
        <v>4.0617249999999245</v>
      </c>
      <c r="L123" s="76">
        <f t="shared" si="65"/>
        <v>7.1859999999998081</v>
      </c>
      <c r="M123" s="77">
        <f t="shared" si="66"/>
        <v>38.752275000000267</v>
      </c>
      <c r="N123" s="71">
        <f t="shared" si="67"/>
        <v>8.1234499999998491</v>
      </c>
      <c r="O123" s="71">
        <f t="shared" si="68"/>
        <v>14.371999999999616</v>
      </c>
      <c r="P123" s="71">
        <f t="shared" si="69"/>
        <v>77.504550000000535</v>
      </c>
    </row>
    <row r="124" spans="1:17" x14ac:dyDescent="0.2">
      <c r="A124" s="25">
        <v>42123</v>
      </c>
      <c r="B124" s="26" t="s">
        <v>108</v>
      </c>
      <c r="C124" s="26">
        <v>14.1</v>
      </c>
      <c r="D124" s="27">
        <v>68.684799999999996</v>
      </c>
      <c r="E124" s="27">
        <v>69.092100000000002</v>
      </c>
      <c r="F124" s="26">
        <f t="shared" si="58"/>
        <v>14.2</v>
      </c>
      <c r="G124" s="27">
        <v>69.250699999999995</v>
      </c>
      <c r="H124" s="27">
        <v>69.504300000000001</v>
      </c>
      <c r="I124" s="7">
        <f t="shared" si="59"/>
        <v>0.40730000000000643</v>
      </c>
      <c r="J124" s="7">
        <f t="shared" si="60"/>
        <v>0.25360000000000582</v>
      </c>
      <c r="K124" s="75">
        <f t="shared" si="64"/>
        <v>6.0917250000002383</v>
      </c>
      <c r="L124" s="76">
        <f t="shared" si="65"/>
        <v>6.1480000000000246</v>
      </c>
      <c r="M124" s="77">
        <f t="shared" si="66"/>
        <v>37.760274999999737</v>
      </c>
      <c r="N124" s="71">
        <f t="shared" si="67"/>
        <v>12.183450000000477</v>
      </c>
      <c r="O124" s="71">
        <f t="shared" si="68"/>
        <v>12.296000000000049</v>
      </c>
      <c r="P124" s="71">
        <f t="shared" si="69"/>
        <v>75.520549999999474</v>
      </c>
    </row>
    <row r="125" spans="1:17" x14ac:dyDescent="0.2">
      <c r="A125" s="25">
        <v>42123</v>
      </c>
      <c r="B125" s="26" t="s">
        <v>112</v>
      </c>
      <c r="C125" s="26">
        <v>15.1</v>
      </c>
      <c r="D125" s="27">
        <v>68.76939999999999</v>
      </c>
      <c r="E125" s="27">
        <v>69.083600000000004</v>
      </c>
      <c r="F125" s="26">
        <f t="shared" si="58"/>
        <v>15.2</v>
      </c>
      <c r="G125" s="27">
        <v>67.238849999999999</v>
      </c>
      <c r="H125" s="27">
        <v>67.394800000000004</v>
      </c>
      <c r="I125" s="7">
        <f t="shared" si="59"/>
        <v>0.3142000000000138</v>
      </c>
      <c r="J125" s="7">
        <f t="shared" si="60"/>
        <v>0.15595000000000425</v>
      </c>
      <c r="K125" s="75">
        <f t="shared" si="64"/>
        <v>2.1857250000001756</v>
      </c>
      <c r="L125" s="76">
        <f t="shared" si="65"/>
        <v>6.330000000000382</v>
      </c>
      <c r="M125" s="77">
        <f t="shared" si="66"/>
        <v>41.484274999999442</v>
      </c>
      <c r="N125" s="71">
        <f t="shared" si="67"/>
        <v>4.3714500000003511</v>
      </c>
      <c r="O125" s="71">
        <f t="shared" si="68"/>
        <v>12.660000000000766</v>
      </c>
      <c r="P125" s="71">
        <f t="shared" si="69"/>
        <v>82.968549999998885</v>
      </c>
    </row>
    <row r="126" spans="1:17" x14ac:dyDescent="0.2">
      <c r="A126" s="25">
        <v>42123</v>
      </c>
      <c r="B126" s="26" t="s">
        <v>106</v>
      </c>
      <c r="C126" s="26">
        <v>16.100000000000001</v>
      </c>
      <c r="D126" s="27">
        <v>68.671850000000006</v>
      </c>
      <c r="E126" s="27">
        <v>68.990499999999997</v>
      </c>
      <c r="F126" s="26">
        <f t="shared" si="58"/>
        <v>16.200000000000003</v>
      </c>
      <c r="G126" s="27">
        <v>69.712450000000004</v>
      </c>
      <c r="H126" s="27">
        <v>69.906300000000002</v>
      </c>
      <c r="I126" s="7">
        <f t="shared" si="59"/>
        <v>0.318649999999991</v>
      </c>
      <c r="J126" s="7">
        <f t="shared" si="60"/>
        <v>0.19384999999999764</v>
      </c>
      <c r="K126" s="75">
        <f t="shared" si="64"/>
        <v>3.7017249999999109</v>
      </c>
      <c r="L126" s="76">
        <f t="shared" si="65"/>
        <v>4.9919999999997344</v>
      </c>
      <c r="M126" s="77">
        <f t="shared" si="66"/>
        <v>41.306275000000355</v>
      </c>
      <c r="N126" s="71">
        <f t="shared" si="67"/>
        <v>7.4034499999998209</v>
      </c>
      <c r="O126" s="71">
        <f t="shared" si="68"/>
        <v>9.9839999999994689</v>
      </c>
      <c r="P126" s="71">
        <f t="shared" si="69"/>
        <v>82.612550000000709</v>
      </c>
    </row>
    <row r="127" spans="1:17" x14ac:dyDescent="0.2">
      <c r="A127" s="25">
        <v>42123</v>
      </c>
      <c r="B127" s="26" t="s">
        <v>104</v>
      </c>
      <c r="C127" s="26">
        <v>18.100000000000001</v>
      </c>
      <c r="D127" s="27">
        <v>68.666599999999988</v>
      </c>
      <c r="E127" s="27">
        <v>69.025499999999994</v>
      </c>
      <c r="F127" s="26">
        <f t="shared" si="58"/>
        <v>18.200000000000003</v>
      </c>
      <c r="G127" s="27">
        <v>70.477149999999995</v>
      </c>
      <c r="H127" s="27">
        <v>70.650300000000001</v>
      </c>
      <c r="I127" s="7">
        <f t="shared" si="59"/>
        <v>0.35890000000000555</v>
      </c>
      <c r="J127" s="7">
        <f t="shared" si="60"/>
        <v>0.1731500000000068</v>
      </c>
      <c r="K127" s="75">
        <f t="shared" si="64"/>
        <v>2.8737250000002774</v>
      </c>
      <c r="L127" s="76">
        <f t="shared" si="65"/>
        <v>7.42999999999995</v>
      </c>
      <c r="M127" s="77">
        <f t="shared" si="66"/>
        <v>39.696274999999773</v>
      </c>
      <c r="N127" s="71">
        <f t="shared" si="67"/>
        <v>5.7474500000005548</v>
      </c>
      <c r="O127" s="71">
        <f t="shared" si="68"/>
        <v>14.859999999999902</v>
      </c>
      <c r="P127" s="71">
        <f t="shared" si="69"/>
        <v>79.392549999999545</v>
      </c>
    </row>
    <row r="128" spans="1:17" x14ac:dyDescent="0.2">
      <c r="A128" s="25">
        <v>42123</v>
      </c>
      <c r="B128" s="26" t="s">
        <v>111</v>
      </c>
      <c r="C128" s="26">
        <v>19.100000000000001</v>
      </c>
      <c r="D128" s="27">
        <v>71.837549999999993</v>
      </c>
      <c r="E128" s="27">
        <v>72.267300000000006</v>
      </c>
      <c r="F128" s="26">
        <f t="shared" si="58"/>
        <v>19.200000000000003</v>
      </c>
      <c r="G128" s="27">
        <v>72.090149999999994</v>
      </c>
      <c r="H128" s="27">
        <v>72.281099999999995</v>
      </c>
      <c r="I128" s="7">
        <f t="shared" si="59"/>
        <v>0.42975000000001273</v>
      </c>
      <c r="J128" s="7">
        <f t="shared" si="60"/>
        <v>0.19095000000000084</v>
      </c>
      <c r="K128" s="75">
        <f t="shared" si="64"/>
        <v>3.5857250000000391</v>
      </c>
      <c r="L128" s="76">
        <f t="shared" si="65"/>
        <v>9.5520000000004757</v>
      </c>
      <c r="M128" s="77">
        <f t="shared" si="66"/>
        <v>36.862274999999485</v>
      </c>
      <c r="N128" s="71">
        <f t="shared" si="67"/>
        <v>7.1714500000000774</v>
      </c>
      <c r="O128" s="71">
        <f t="shared" si="68"/>
        <v>19.104000000000951</v>
      </c>
      <c r="P128" s="71">
        <f t="shared" si="69"/>
        <v>73.72454999999897</v>
      </c>
    </row>
    <row r="129" spans="1:17" x14ac:dyDescent="0.2">
      <c r="A129" s="25">
        <v>42123</v>
      </c>
      <c r="B129" s="26" t="s">
        <v>113</v>
      </c>
      <c r="C129" s="26">
        <v>20.100000000000001</v>
      </c>
      <c r="D129" s="27">
        <v>71.064699999999988</v>
      </c>
      <c r="E129" s="27">
        <v>71.409400000000005</v>
      </c>
      <c r="F129" s="26">
        <f t="shared" si="58"/>
        <v>20.200000000000003</v>
      </c>
      <c r="G129" s="27">
        <v>73.561499999999995</v>
      </c>
      <c r="H129" s="27">
        <v>73.740300000000005</v>
      </c>
      <c r="I129" s="7">
        <f t="shared" si="59"/>
        <v>0.34470000000001733</v>
      </c>
      <c r="J129" s="7">
        <f t="shared" si="60"/>
        <v>0.17880000000000962</v>
      </c>
      <c r="K129" s="75">
        <f t="shared" si="64"/>
        <v>3.0997250000003902</v>
      </c>
      <c r="L129" s="76">
        <f t="shared" si="65"/>
        <v>6.6360000000003083</v>
      </c>
      <c r="M129" s="77">
        <f t="shared" si="66"/>
        <v>40.264274999999301</v>
      </c>
      <c r="N129" s="71">
        <f t="shared" si="67"/>
        <v>6.1994500000007804</v>
      </c>
      <c r="O129" s="71">
        <f t="shared" si="68"/>
        <v>13.272000000000617</v>
      </c>
      <c r="P129" s="71">
        <f t="shared" si="69"/>
        <v>80.528549999998603</v>
      </c>
    </row>
    <row r="130" spans="1:17" x14ac:dyDescent="0.2">
      <c r="A130" s="25">
        <v>42123</v>
      </c>
      <c r="B130" s="26" t="s">
        <v>116</v>
      </c>
      <c r="C130" s="26">
        <v>21.1</v>
      </c>
      <c r="D130" s="27">
        <v>73.26894999999999</v>
      </c>
      <c r="E130" s="27">
        <v>73.613</v>
      </c>
      <c r="F130" s="26">
        <f t="shared" si="58"/>
        <v>21.200000000000003</v>
      </c>
      <c r="G130" s="27">
        <v>71.853499999999997</v>
      </c>
      <c r="H130" s="27">
        <v>72.004800000000003</v>
      </c>
      <c r="I130" s="7">
        <f t="shared" si="59"/>
        <v>0.34405000000000996</v>
      </c>
      <c r="J130" s="7">
        <f t="shared" si="60"/>
        <v>0.15130000000000621</v>
      </c>
      <c r="K130" s="75">
        <f t="shared" si="64"/>
        <v>1.9997250000002538</v>
      </c>
      <c r="L130" s="76">
        <f t="shared" si="65"/>
        <v>7.7100000000001501</v>
      </c>
      <c r="M130" s="77">
        <f t="shared" si="66"/>
        <v>40.290274999999596</v>
      </c>
      <c r="N130" s="71">
        <f t="shared" si="67"/>
        <v>3.9994500000005075</v>
      </c>
      <c r="O130" s="71">
        <f t="shared" si="68"/>
        <v>15.4200000000003</v>
      </c>
      <c r="P130" s="71">
        <f t="shared" si="69"/>
        <v>80.580549999999192</v>
      </c>
    </row>
    <row r="131" spans="1:17" x14ac:dyDescent="0.2">
      <c r="A131" s="25">
        <v>42123</v>
      </c>
      <c r="B131" s="26" t="s">
        <v>109</v>
      </c>
      <c r="C131" s="26">
        <v>23.1</v>
      </c>
      <c r="D131" s="27">
        <v>71.703299999999999</v>
      </c>
      <c r="E131" s="27">
        <v>72.379000000000005</v>
      </c>
      <c r="F131" s="26">
        <f t="shared" si="58"/>
        <v>23.200000000000003</v>
      </c>
      <c r="G131" s="27">
        <v>71.00215</v>
      </c>
      <c r="H131" s="27">
        <v>71.448400000000007</v>
      </c>
      <c r="I131" s="7">
        <f t="shared" si="59"/>
        <v>0.67570000000000618</v>
      </c>
      <c r="J131" s="7">
        <f t="shared" si="60"/>
        <v>0.44625000000000625</v>
      </c>
      <c r="K131" s="75">
        <f t="shared" si="64"/>
        <v>13.797725000000256</v>
      </c>
      <c r="L131" s="76">
        <f t="shared" si="65"/>
        <v>9.1779999999999973</v>
      </c>
      <c r="M131" s="77">
        <f t="shared" si="66"/>
        <v>27.024274999999747</v>
      </c>
      <c r="N131" s="71">
        <f t="shared" si="67"/>
        <v>27.595450000000511</v>
      </c>
      <c r="O131" s="71">
        <f t="shared" si="68"/>
        <v>18.355999999999995</v>
      </c>
      <c r="P131" s="71">
        <f t="shared" si="69"/>
        <v>54.048549999999494</v>
      </c>
    </row>
    <row r="132" spans="1:17" x14ac:dyDescent="0.2">
      <c r="A132" s="25">
        <v>42123</v>
      </c>
      <c r="B132" s="26" t="s">
        <v>118</v>
      </c>
      <c r="C132" s="26">
        <v>24.1</v>
      </c>
      <c r="D132" s="27">
        <v>71.351500000000001</v>
      </c>
      <c r="E132" s="27">
        <v>71.749399999999994</v>
      </c>
      <c r="F132" s="26">
        <f t="shared" si="58"/>
        <v>24.200000000000003</v>
      </c>
      <c r="G132" s="27">
        <v>71.001300000000001</v>
      </c>
      <c r="H132" s="27">
        <v>71.211200000000005</v>
      </c>
      <c r="I132" s="7">
        <f t="shared" si="59"/>
        <v>0.39789999999999281</v>
      </c>
      <c r="J132" s="7">
        <f t="shared" si="60"/>
        <v>0.20990000000000464</v>
      </c>
      <c r="K132" s="75">
        <f t="shared" si="64"/>
        <v>4.343725000000191</v>
      </c>
      <c r="L132" s="76">
        <f t="shared" si="65"/>
        <v>7.5199999999995271</v>
      </c>
      <c r="M132" s="77">
        <f t="shared" si="66"/>
        <v>38.136275000000282</v>
      </c>
      <c r="N132" s="71">
        <f t="shared" si="67"/>
        <v>8.687450000000382</v>
      </c>
      <c r="O132" s="71">
        <f t="shared" si="68"/>
        <v>15.039999999999054</v>
      </c>
      <c r="P132" s="71">
        <f t="shared" si="69"/>
        <v>76.272550000000564</v>
      </c>
    </row>
    <row r="133" spans="1:17" x14ac:dyDescent="0.2">
      <c r="A133" s="25">
        <v>42123</v>
      </c>
      <c r="B133" s="26" t="s">
        <v>117</v>
      </c>
      <c r="C133" s="26">
        <v>26.1</v>
      </c>
      <c r="D133" s="27">
        <v>71.190899999999999</v>
      </c>
      <c r="E133" s="27">
        <v>71.6066</v>
      </c>
      <c r="F133" s="26">
        <f t="shared" si="58"/>
        <v>26.200000000000003</v>
      </c>
      <c r="G133" s="27">
        <v>68.245350000000002</v>
      </c>
      <c r="H133" s="27">
        <v>68.430700000000002</v>
      </c>
      <c r="I133" s="7">
        <f t="shared" si="59"/>
        <v>0.41570000000000107</v>
      </c>
      <c r="J133" s="7">
        <f t="shared" si="60"/>
        <v>0.18534999999999968</v>
      </c>
      <c r="K133" s="75">
        <f t="shared" si="64"/>
        <v>3.3617249999999927</v>
      </c>
      <c r="L133" s="76">
        <f t="shared" si="65"/>
        <v>9.2140000000000555</v>
      </c>
      <c r="M133" s="77">
        <f t="shared" si="66"/>
        <v>37.424274999999952</v>
      </c>
      <c r="N133" s="71">
        <f t="shared" si="67"/>
        <v>6.7234499999999846</v>
      </c>
      <c r="O133" s="71">
        <f t="shared" si="68"/>
        <v>18.428000000000111</v>
      </c>
      <c r="P133" s="71">
        <f t="shared" si="69"/>
        <v>74.848549999999904</v>
      </c>
    </row>
    <row r="134" spans="1:17" x14ac:dyDescent="0.2">
      <c r="A134" s="1"/>
      <c r="C134" s="3"/>
      <c r="D134" s="3"/>
      <c r="E134" s="3"/>
      <c r="F134" s="3"/>
      <c r="G134" s="3"/>
    </row>
    <row r="135" spans="1:17" ht="12.75" x14ac:dyDescent="0.2">
      <c r="A135" s="58"/>
      <c r="B135" s="9" t="s">
        <v>6</v>
      </c>
      <c r="C135" s="10" t="s">
        <v>8</v>
      </c>
      <c r="D135" s="11" t="s">
        <v>9</v>
      </c>
      <c r="E135" s="11" t="s">
        <v>10</v>
      </c>
      <c r="F135" s="8" t="s">
        <v>8</v>
      </c>
      <c r="G135" s="11" t="s">
        <v>9</v>
      </c>
      <c r="H135" s="11" t="s">
        <v>11</v>
      </c>
      <c r="I135" s="70" t="s">
        <v>31</v>
      </c>
      <c r="J135" s="70" t="s">
        <v>32</v>
      </c>
      <c r="K135" s="71" t="s">
        <v>21</v>
      </c>
      <c r="L135" s="71" t="s">
        <v>22</v>
      </c>
      <c r="M135" s="71" t="s">
        <v>23</v>
      </c>
      <c r="N135" s="71" t="s">
        <v>24</v>
      </c>
      <c r="O135" s="71" t="s">
        <v>25</v>
      </c>
      <c r="P135" s="71" t="s">
        <v>26</v>
      </c>
      <c r="Q135" s="1" t="s">
        <v>170</v>
      </c>
    </row>
    <row r="136" spans="1:17" x14ac:dyDescent="0.2">
      <c r="A136" s="12" t="s">
        <v>169</v>
      </c>
      <c r="B136" s="13" t="s">
        <v>15</v>
      </c>
      <c r="C136" s="14" t="s">
        <v>16</v>
      </c>
      <c r="D136" s="14" t="s">
        <v>16</v>
      </c>
      <c r="E136" s="15" t="s">
        <v>18</v>
      </c>
      <c r="F136" s="12" t="s">
        <v>17</v>
      </c>
      <c r="G136" s="12" t="s">
        <v>17</v>
      </c>
      <c r="H136" s="15" t="s">
        <v>18</v>
      </c>
      <c r="I136" s="72" t="s">
        <v>27</v>
      </c>
      <c r="J136" s="72" t="s">
        <v>27</v>
      </c>
      <c r="K136" s="73" t="s">
        <v>27</v>
      </c>
      <c r="L136" s="73" t="s">
        <v>27</v>
      </c>
      <c r="M136" s="73" t="s">
        <v>27</v>
      </c>
      <c r="N136" s="73" t="s">
        <v>28</v>
      </c>
      <c r="O136" s="73" t="s">
        <v>29</v>
      </c>
      <c r="P136" s="73" t="s">
        <v>30</v>
      </c>
      <c r="Q136" s="7">
        <f>AVERAGE(I147,J147)</f>
        <v>3.9331000000000031</v>
      </c>
    </row>
    <row r="137" spans="1:17" x14ac:dyDescent="0.2">
      <c r="A137" s="25">
        <v>42132</v>
      </c>
      <c r="B137" s="26" t="s">
        <v>154</v>
      </c>
      <c r="C137" s="26">
        <v>1.1000000000000001</v>
      </c>
      <c r="D137" s="27">
        <v>70.824250000000006</v>
      </c>
      <c r="E137" s="27">
        <v>71.087599999999995</v>
      </c>
      <c r="F137" s="26">
        <f t="shared" ref="F137:F155" si="70">C137+0.1</f>
        <v>1.2000000000000002</v>
      </c>
      <c r="G137" s="27">
        <v>63.674800000000005</v>
      </c>
      <c r="H137" s="27">
        <v>63.836399999999998</v>
      </c>
      <c r="I137" s="7">
        <f t="shared" ref="I137:I155" si="71">E137-D137</f>
        <v>0.26334999999998843</v>
      </c>
      <c r="J137" s="7">
        <f t="shared" ref="J137:J155" si="72">H137-G137</f>
        <v>0.16159999999999286</v>
      </c>
      <c r="K137" s="75">
        <f>(J137*1000/25)-$Q$136</f>
        <v>2.5308999999997113</v>
      </c>
      <c r="L137" s="76">
        <f t="shared" ref="L137:L155" si="73">50-M137-K137</f>
        <v>4.0699999999998226</v>
      </c>
      <c r="M137" s="77">
        <f>50-((I137*1000/25)-$Q$136)</f>
        <v>43.399100000000466</v>
      </c>
      <c r="N137" s="71">
        <f t="shared" ref="N137" si="74">K137/(SUM(K137:M137))*100</f>
        <v>5.0617999999994225</v>
      </c>
      <c r="O137" s="71">
        <f t="shared" ref="O137" si="75">L137/(SUM(K137:M137))*100</f>
        <v>8.1399999999996453</v>
      </c>
      <c r="P137" s="71">
        <f t="shared" ref="P137" si="76">M137/(SUM(K137:M137))*100</f>
        <v>86.798200000000932</v>
      </c>
    </row>
    <row r="138" spans="1:17" x14ac:dyDescent="0.2">
      <c r="A138" s="25">
        <v>42132</v>
      </c>
      <c r="B138" s="26" t="s">
        <v>147</v>
      </c>
      <c r="C138" s="26">
        <v>4.0999999999999996</v>
      </c>
      <c r="D138" s="27">
        <v>71.238349999999997</v>
      </c>
      <c r="E138" s="27">
        <v>71.777000000000001</v>
      </c>
      <c r="F138" s="26">
        <f t="shared" si="70"/>
        <v>4.1999999999999993</v>
      </c>
      <c r="G138" s="27">
        <v>67.12285</v>
      </c>
      <c r="H138" s="27">
        <v>67.44</v>
      </c>
      <c r="I138" s="7">
        <f t="shared" si="71"/>
        <v>0.53865000000000407</v>
      </c>
      <c r="J138" s="7">
        <f t="shared" si="72"/>
        <v>0.31714999999999804</v>
      </c>
      <c r="K138" s="75">
        <f t="shared" ref="K138:K146" si="77">(J138*1000/25)-$Q$136</f>
        <v>8.7528999999999186</v>
      </c>
      <c r="L138" s="76">
        <f t="shared" si="73"/>
        <v>8.860000000000241</v>
      </c>
      <c r="M138" s="77">
        <f t="shared" ref="M138:M146" si="78">50-((I138*1000/25)-$Q$136)</f>
        <v>32.38709999999984</v>
      </c>
      <c r="N138" s="71">
        <f t="shared" ref="N138:N146" si="79">K138/(SUM(K138:M138))*100</f>
        <v>17.505799999999837</v>
      </c>
      <c r="O138" s="71">
        <f t="shared" ref="O138:O146" si="80">L138/(SUM(K138:M138))*100</f>
        <v>17.720000000000482</v>
      </c>
      <c r="P138" s="71">
        <f t="shared" ref="P138:P146" si="81">M138/(SUM(K138:M138))*100</f>
        <v>64.774199999999681</v>
      </c>
    </row>
    <row r="139" spans="1:17" x14ac:dyDescent="0.2">
      <c r="A139" s="25">
        <v>42132</v>
      </c>
      <c r="B139" s="26" t="s">
        <v>148</v>
      </c>
      <c r="C139" s="26">
        <v>6.1</v>
      </c>
      <c r="D139" s="27">
        <v>71.740100000000012</v>
      </c>
      <c r="E139" s="27">
        <v>72.385499999999993</v>
      </c>
      <c r="F139" s="26">
        <f t="shared" si="70"/>
        <v>6.1999999999999993</v>
      </c>
      <c r="G139" s="27">
        <v>70.402999999999992</v>
      </c>
      <c r="H139" s="27">
        <v>70.838499999999996</v>
      </c>
      <c r="I139" s="7">
        <f t="shared" si="71"/>
        <v>0.64539999999998088</v>
      </c>
      <c r="J139" s="7">
        <f t="shared" si="72"/>
        <v>0.43550000000000466</v>
      </c>
      <c r="K139" s="75">
        <f t="shared" si="77"/>
        <v>13.486900000000183</v>
      </c>
      <c r="L139" s="76">
        <f t="shared" si="73"/>
        <v>8.3959999999990487</v>
      </c>
      <c r="M139" s="77">
        <f t="shared" si="78"/>
        <v>28.117100000000768</v>
      </c>
      <c r="N139" s="71">
        <f t="shared" si="79"/>
        <v>26.973800000000363</v>
      </c>
      <c r="O139" s="71">
        <f t="shared" si="80"/>
        <v>16.791999999998097</v>
      </c>
      <c r="P139" s="71">
        <f t="shared" si="81"/>
        <v>56.234200000001536</v>
      </c>
    </row>
    <row r="140" spans="1:17" x14ac:dyDescent="0.2">
      <c r="A140" s="25">
        <v>42132</v>
      </c>
      <c r="B140" s="26" t="s">
        <v>146</v>
      </c>
      <c r="C140" s="26">
        <v>7.1</v>
      </c>
      <c r="D140" s="27">
        <v>72.967349999999996</v>
      </c>
      <c r="E140" s="27">
        <v>73.622299999999996</v>
      </c>
      <c r="F140" s="26">
        <f t="shared" si="70"/>
        <v>7.1999999999999993</v>
      </c>
      <c r="G140" s="27">
        <v>73.035550000000001</v>
      </c>
      <c r="H140" s="27">
        <v>73.465199999999996</v>
      </c>
      <c r="I140" s="7">
        <f t="shared" si="71"/>
        <v>0.65494999999999948</v>
      </c>
      <c r="J140" s="7">
        <f t="shared" si="72"/>
        <v>0.4296499999999952</v>
      </c>
      <c r="K140" s="75">
        <f t="shared" si="77"/>
        <v>13.252899999999805</v>
      </c>
      <c r="L140" s="76">
        <f t="shared" si="73"/>
        <v>9.012000000000171</v>
      </c>
      <c r="M140" s="77">
        <f t="shared" si="78"/>
        <v>27.735100000000024</v>
      </c>
      <c r="N140" s="71">
        <f t="shared" si="79"/>
        <v>26.505799999999606</v>
      </c>
      <c r="O140" s="71">
        <f t="shared" si="80"/>
        <v>18.024000000000342</v>
      </c>
      <c r="P140" s="71">
        <f t="shared" si="81"/>
        <v>55.470200000000048</v>
      </c>
    </row>
    <row r="141" spans="1:17" x14ac:dyDescent="0.2">
      <c r="A141" s="25">
        <v>42132</v>
      </c>
      <c r="B141" s="26" t="s">
        <v>145</v>
      </c>
      <c r="C141" s="26">
        <v>8.1</v>
      </c>
      <c r="D141" s="27">
        <v>73.611850000000004</v>
      </c>
      <c r="E141" s="27">
        <v>74.271299999999997</v>
      </c>
      <c r="F141" s="26">
        <f t="shared" si="70"/>
        <v>8.1999999999999993</v>
      </c>
      <c r="G141" s="27">
        <v>68.481799999999993</v>
      </c>
      <c r="H141" s="27">
        <v>68.886499999999998</v>
      </c>
      <c r="I141" s="7">
        <f t="shared" si="71"/>
        <v>0.65944999999999254</v>
      </c>
      <c r="J141" s="7">
        <f t="shared" si="72"/>
        <v>0.40470000000000539</v>
      </c>
      <c r="K141" s="75">
        <f t="shared" si="77"/>
        <v>12.254900000000212</v>
      </c>
      <c r="L141" s="76">
        <f t="shared" si="73"/>
        <v>10.189999999999486</v>
      </c>
      <c r="M141" s="77">
        <f t="shared" si="78"/>
        <v>27.555100000000301</v>
      </c>
      <c r="N141" s="71">
        <f t="shared" si="79"/>
        <v>24.509800000000425</v>
      </c>
      <c r="O141" s="71">
        <f t="shared" si="80"/>
        <v>20.379999999998972</v>
      </c>
      <c r="P141" s="71">
        <f t="shared" si="81"/>
        <v>55.110200000000596</v>
      </c>
    </row>
    <row r="142" spans="1:17" x14ac:dyDescent="0.2">
      <c r="A142" s="25">
        <v>42132</v>
      </c>
      <c r="B142" s="26" t="s">
        <v>140</v>
      </c>
      <c r="C142" s="26">
        <v>9.1</v>
      </c>
      <c r="D142" s="27">
        <v>71.958150000000003</v>
      </c>
      <c r="E142" s="27">
        <v>72.3626</v>
      </c>
      <c r="F142" s="26">
        <f t="shared" si="70"/>
        <v>9.1999999999999993</v>
      </c>
      <c r="G142" s="27">
        <v>72.993799999999993</v>
      </c>
      <c r="H142" s="27">
        <v>73.2059</v>
      </c>
      <c r="I142" s="7">
        <f t="shared" si="71"/>
        <v>0.40444999999999709</v>
      </c>
      <c r="J142" s="7">
        <f t="shared" si="72"/>
        <v>0.21210000000000662</v>
      </c>
      <c r="K142" s="75">
        <f t="shared" si="77"/>
        <v>4.5509000000002615</v>
      </c>
      <c r="L142" s="76">
        <f t="shared" si="73"/>
        <v>7.6939999999996189</v>
      </c>
      <c r="M142" s="77">
        <f t="shared" si="78"/>
        <v>37.75510000000012</v>
      </c>
      <c r="N142" s="71">
        <f t="shared" si="79"/>
        <v>9.101800000000523</v>
      </c>
      <c r="O142" s="71">
        <f t="shared" si="80"/>
        <v>15.387999999999238</v>
      </c>
      <c r="P142" s="71">
        <f t="shared" si="81"/>
        <v>75.510200000000239</v>
      </c>
    </row>
    <row r="143" spans="1:17" x14ac:dyDescent="0.2">
      <c r="A143" s="25">
        <v>42132</v>
      </c>
      <c r="B143" s="26" t="s">
        <v>141</v>
      </c>
      <c r="C143" s="26">
        <v>10.1</v>
      </c>
      <c r="D143" s="27">
        <v>72.842950000000002</v>
      </c>
      <c r="E143" s="27">
        <v>73.2316</v>
      </c>
      <c r="F143" s="26">
        <f t="shared" si="70"/>
        <v>10.199999999999999</v>
      </c>
      <c r="G143" s="27">
        <v>72.43610000000001</v>
      </c>
      <c r="H143" s="27">
        <v>72.648099999999999</v>
      </c>
      <c r="I143" s="7">
        <f t="shared" si="71"/>
        <v>0.38864999999999839</v>
      </c>
      <c r="J143" s="7">
        <f t="shared" si="72"/>
        <v>0.21199999999998909</v>
      </c>
      <c r="K143" s="75">
        <f t="shared" si="77"/>
        <v>4.5468999999995603</v>
      </c>
      <c r="L143" s="76">
        <f t="shared" si="73"/>
        <v>7.066000000000372</v>
      </c>
      <c r="M143" s="77">
        <f t="shared" si="78"/>
        <v>38.387100000000068</v>
      </c>
      <c r="N143" s="71">
        <f t="shared" si="79"/>
        <v>9.0937999999991206</v>
      </c>
      <c r="O143" s="71">
        <f t="shared" si="80"/>
        <v>14.132000000000744</v>
      </c>
      <c r="P143" s="71">
        <f t="shared" si="81"/>
        <v>76.774200000000135</v>
      </c>
    </row>
    <row r="144" spans="1:17" x14ac:dyDescent="0.2">
      <c r="A144" s="25">
        <v>42132</v>
      </c>
      <c r="B144" s="26" t="s">
        <v>143</v>
      </c>
      <c r="C144" s="26">
        <v>11.1</v>
      </c>
      <c r="D144" s="27">
        <v>73.760199999999998</v>
      </c>
      <c r="E144" s="27">
        <v>74.106999999999999</v>
      </c>
      <c r="F144" s="26">
        <f t="shared" si="70"/>
        <v>11.2</v>
      </c>
      <c r="G144" s="27">
        <v>70.509700000000009</v>
      </c>
      <c r="H144" s="27">
        <v>70.722800000000007</v>
      </c>
      <c r="I144" s="7">
        <f t="shared" si="71"/>
        <v>0.34680000000000177</v>
      </c>
      <c r="J144" s="7">
        <f t="shared" si="72"/>
        <v>0.21309999999999718</v>
      </c>
      <c r="K144" s="75">
        <f t="shared" si="77"/>
        <v>4.5908999999998841</v>
      </c>
      <c r="L144" s="76">
        <f t="shared" si="73"/>
        <v>5.3480000000001837</v>
      </c>
      <c r="M144" s="77">
        <f t="shared" si="78"/>
        <v>40.061099999999932</v>
      </c>
      <c r="N144" s="71">
        <f t="shared" si="79"/>
        <v>9.1817999999997681</v>
      </c>
      <c r="O144" s="71">
        <f t="shared" si="80"/>
        <v>10.696000000000367</v>
      </c>
      <c r="P144" s="71">
        <f t="shared" si="81"/>
        <v>80.122199999999864</v>
      </c>
    </row>
    <row r="145" spans="1:17" x14ac:dyDescent="0.2">
      <c r="A145" s="25">
        <v>42132</v>
      </c>
      <c r="B145" s="26" t="s">
        <v>150</v>
      </c>
      <c r="C145" s="26">
        <v>12.1</v>
      </c>
      <c r="D145" s="27">
        <v>72.4559</v>
      </c>
      <c r="E145" s="27">
        <v>72.963999999999999</v>
      </c>
      <c r="F145" s="26">
        <f t="shared" si="70"/>
        <v>12.2</v>
      </c>
      <c r="G145" s="27">
        <v>73.349549999999994</v>
      </c>
      <c r="H145" s="27">
        <v>73.677999999999997</v>
      </c>
      <c r="I145" s="7">
        <f t="shared" si="71"/>
        <v>0.50809999999999889</v>
      </c>
      <c r="J145" s="7">
        <f t="shared" si="72"/>
        <v>0.32845000000000368</v>
      </c>
      <c r="K145" s="75">
        <f t="shared" si="77"/>
        <v>9.2049000000001442</v>
      </c>
      <c r="L145" s="76">
        <f t="shared" si="73"/>
        <v>7.1859999999998081</v>
      </c>
      <c r="M145" s="77">
        <f t="shared" si="78"/>
        <v>33.609100000000048</v>
      </c>
      <c r="N145" s="71">
        <f t="shared" si="79"/>
        <v>18.409800000000288</v>
      </c>
      <c r="O145" s="71">
        <f t="shared" si="80"/>
        <v>14.371999999999616</v>
      </c>
      <c r="P145" s="71">
        <f t="shared" si="81"/>
        <v>67.218200000000095</v>
      </c>
    </row>
    <row r="146" spans="1:17" x14ac:dyDescent="0.2">
      <c r="A146" s="25">
        <v>42132</v>
      </c>
      <c r="B146" s="26" t="s">
        <v>138</v>
      </c>
      <c r="C146" s="26">
        <v>13.1</v>
      </c>
      <c r="D146" s="27">
        <v>68.698300000000003</v>
      </c>
      <c r="E146" s="27">
        <v>69.302700000000002</v>
      </c>
      <c r="F146" s="26">
        <f t="shared" si="70"/>
        <v>13.2</v>
      </c>
      <c r="G146" s="27">
        <v>69.04195</v>
      </c>
      <c r="H146" s="27">
        <v>69.419700000000006</v>
      </c>
      <c r="I146" s="7">
        <f t="shared" si="71"/>
        <v>0.60439999999999827</v>
      </c>
      <c r="J146" s="7">
        <f t="shared" si="72"/>
        <v>0.37775000000000603</v>
      </c>
      <c r="K146" s="75">
        <f t="shared" si="77"/>
        <v>11.176900000000238</v>
      </c>
      <c r="L146" s="76">
        <f t="shared" si="73"/>
        <v>9.0659999999996899</v>
      </c>
      <c r="M146" s="77">
        <f t="shared" si="78"/>
        <v>29.757100000000072</v>
      </c>
      <c r="N146" s="71">
        <f t="shared" si="79"/>
        <v>22.353800000000476</v>
      </c>
      <c r="O146" s="71">
        <f t="shared" si="80"/>
        <v>18.13199999999938</v>
      </c>
      <c r="P146" s="71">
        <f t="shared" si="81"/>
        <v>59.514200000000137</v>
      </c>
    </row>
    <row r="147" spans="1:17" x14ac:dyDescent="0.2">
      <c r="A147" s="25">
        <v>42132</v>
      </c>
      <c r="B147" s="26" t="s">
        <v>52</v>
      </c>
      <c r="C147" s="26">
        <v>14.1</v>
      </c>
      <c r="D147" s="27">
        <v>68.684799999999996</v>
      </c>
      <c r="E147" s="27">
        <v>72.621200000000002</v>
      </c>
      <c r="F147" s="26">
        <f t="shared" si="70"/>
        <v>14.2</v>
      </c>
      <c r="G147" s="27">
        <v>69.250699999999995</v>
      </c>
      <c r="H147" s="27">
        <v>73.180499999999995</v>
      </c>
      <c r="I147" s="7">
        <f t="shared" si="71"/>
        <v>3.9364000000000061</v>
      </c>
      <c r="J147" s="7">
        <f t="shared" si="72"/>
        <v>3.9298000000000002</v>
      </c>
      <c r="K147" s="3" t="s">
        <v>20</v>
      </c>
      <c r="L147" s="3" t="s">
        <v>20</v>
      </c>
      <c r="M147" s="3" t="s">
        <v>20</v>
      </c>
      <c r="N147" s="3" t="s">
        <v>20</v>
      </c>
      <c r="O147" s="3" t="s">
        <v>20</v>
      </c>
      <c r="P147" s="3" t="s">
        <v>20</v>
      </c>
    </row>
    <row r="148" spans="1:17" x14ac:dyDescent="0.2">
      <c r="A148" s="25">
        <v>42132</v>
      </c>
      <c r="B148" s="26" t="s">
        <v>139</v>
      </c>
      <c r="C148" s="26">
        <v>15.1</v>
      </c>
      <c r="D148" s="27">
        <v>68.76939999999999</v>
      </c>
      <c r="E148" s="27">
        <v>69.302499999999995</v>
      </c>
      <c r="F148" s="26">
        <f t="shared" si="70"/>
        <v>15.2</v>
      </c>
      <c r="G148" s="27">
        <v>67.238849999999999</v>
      </c>
      <c r="H148" s="27">
        <v>67.586200000000005</v>
      </c>
      <c r="I148" s="7">
        <f t="shared" si="71"/>
        <v>0.53310000000000457</v>
      </c>
      <c r="J148" s="7">
        <f t="shared" si="72"/>
        <v>0.34735000000000582</v>
      </c>
      <c r="K148" s="75">
        <f t="shared" ref="K148:K155" si="82">(J148*1000/25)-$Q$136</f>
        <v>9.9609000000002297</v>
      </c>
      <c r="L148" s="76">
        <f t="shared" si="73"/>
        <v>7.42999999999995</v>
      </c>
      <c r="M148" s="77">
        <f t="shared" ref="M148:M155" si="83">50-((I148*1000/25)-$Q$136)</f>
        <v>32.60909999999982</v>
      </c>
      <c r="N148" s="71">
        <f t="shared" ref="N148:N155" si="84">K148/(SUM(K148:M148))*100</f>
        <v>19.921800000000459</v>
      </c>
      <c r="O148" s="71">
        <f t="shared" ref="O148:O155" si="85">L148/(SUM(K148:M148))*100</f>
        <v>14.859999999999902</v>
      </c>
      <c r="P148" s="71">
        <f t="shared" ref="P148:P155" si="86">M148/(SUM(K148:M148))*100</f>
        <v>65.218199999999641</v>
      </c>
    </row>
    <row r="149" spans="1:17" x14ac:dyDescent="0.2">
      <c r="A149" s="25">
        <v>42132</v>
      </c>
      <c r="B149" s="26" t="s">
        <v>151</v>
      </c>
      <c r="C149" s="26">
        <v>16.100000000000001</v>
      </c>
      <c r="D149" s="27">
        <v>68.671850000000006</v>
      </c>
      <c r="E149" s="27">
        <v>69.16</v>
      </c>
      <c r="F149" s="26">
        <f t="shared" si="70"/>
        <v>16.200000000000003</v>
      </c>
      <c r="G149" s="27">
        <v>69.712450000000004</v>
      </c>
      <c r="H149" s="27">
        <v>70.027299999999997</v>
      </c>
      <c r="I149" s="7">
        <f t="shared" si="71"/>
        <v>0.48814999999999031</v>
      </c>
      <c r="J149" s="7">
        <f t="shared" si="72"/>
        <v>0.31484999999999275</v>
      </c>
      <c r="K149" s="75">
        <f t="shared" si="82"/>
        <v>8.6608999999997067</v>
      </c>
      <c r="L149" s="76">
        <f t="shared" si="73"/>
        <v>6.9319999999999027</v>
      </c>
      <c r="M149" s="77">
        <f t="shared" si="83"/>
        <v>34.407100000000391</v>
      </c>
      <c r="N149" s="71">
        <f t="shared" si="84"/>
        <v>17.321799999999413</v>
      </c>
      <c r="O149" s="71">
        <f t="shared" si="85"/>
        <v>13.863999999999804</v>
      </c>
      <c r="P149" s="71">
        <f t="shared" si="86"/>
        <v>68.814200000000781</v>
      </c>
    </row>
    <row r="150" spans="1:17" x14ac:dyDescent="0.2">
      <c r="A150" s="25">
        <v>42132</v>
      </c>
      <c r="B150" s="26" t="s">
        <v>137</v>
      </c>
      <c r="C150" s="26">
        <v>18.100000000000001</v>
      </c>
      <c r="D150" s="27">
        <v>68.666599999999988</v>
      </c>
      <c r="E150" s="27">
        <v>69.379499999999993</v>
      </c>
      <c r="F150" s="26">
        <f t="shared" si="70"/>
        <v>18.200000000000003</v>
      </c>
      <c r="G150" s="27">
        <v>70.477149999999995</v>
      </c>
      <c r="H150" s="27">
        <v>70.8904</v>
      </c>
      <c r="I150" s="7">
        <f t="shared" si="71"/>
        <v>0.71290000000000475</v>
      </c>
      <c r="J150" s="7">
        <f t="shared" si="72"/>
        <v>0.413250000000005</v>
      </c>
      <c r="K150" s="75">
        <f t="shared" si="82"/>
        <v>12.596900000000197</v>
      </c>
      <c r="L150" s="76">
        <f t="shared" si="73"/>
        <v>11.98599999999999</v>
      </c>
      <c r="M150" s="77">
        <f t="shared" si="83"/>
        <v>25.417099999999813</v>
      </c>
      <c r="N150" s="71">
        <f t="shared" si="84"/>
        <v>25.193800000000394</v>
      </c>
      <c r="O150" s="71">
        <f t="shared" si="85"/>
        <v>23.97199999999998</v>
      </c>
      <c r="P150" s="71">
        <f t="shared" si="86"/>
        <v>50.834199999999626</v>
      </c>
    </row>
    <row r="151" spans="1:17" x14ac:dyDescent="0.2">
      <c r="A151" s="25">
        <v>42132</v>
      </c>
      <c r="B151" s="26" t="s">
        <v>152</v>
      </c>
      <c r="C151" s="26">
        <v>19.100000000000001</v>
      </c>
      <c r="D151" s="27">
        <v>71.837549999999993</v>
      </c>
      <c r="E151" s="27">
        <v>72.263300000000001</v>
      </c>
      <c r="F151" s="26">
        <f t="shared" si="70"/>
        <v>19.200000000000003</v>
      </c>
      <c r="G151" s="27">
        <v>72.090149999999994</v>
      </c>
      <c r="H151" s="27">
        <v>72.380300000000005</v>
      </c>
      <c r="I151" s="7">
        <f t="shared" si="71"/>
        <v>0.42575000000000784</v>
      </c>
      <c r="J151" s="7">
        <f t="shared" si="72"/>
        <v>0.29015000000001123</v>
      </c>
      <c r="K151" s="75">
        <f t="shared" si="82"/>
        <v>7.6729000000004461</v>
      </c>
      <c r="L151" s="76">
        <f t="shared" si="73"/>
        <v>5.4239999999998645</v>
      </c>
      <c r="M151" s="77">
        <f t="shared" si="83"/>
        <v>36.903099999999689</v>
      </c>
      <c r="N151" s="71">
        <f t="shared" si="84"/>
        <v>15.345800000000892</v>
      </c>
      <c r="O151" s="71">
        <f t="shared" si="85"/>
        <v>10.847999999999729</v>
      </c>
      <c r="P151" s="71">
        <f t="shared" si="86"/>
        <v>73.806199999999379</v>
      </c>
    </row>
    <row r="152" spans="1:17" x14ac:dyDescent="0.2">
      <c r="A152" s="25">
        <v>42132</v>
      </c>
      <c r="B152" s="26" t="s">
        <v>144</v>
      </c>
      <c r="C152" s="26">
        <v>20.100000000000001</v>
      </c>
      <c r="D152" s="27">
        <v>71.064699999999988</v>
      </c>
      <c r="E152" s="27">
        <v>71.440700000000007</v>
      </c>
      <c r="F152" s="26">
        <f t="shared" si="70"/>
        <v>20.200000000000003</v>
      </c>
      <c r="G152" s="27">
        <v>73.561499999999995</v>
      </c>
      <c r="H152" s="27">
        <v>73.783600000000007</v>
      </c>
      <c r="I152" s="7">
        <f t="shared" si="71"/>
        <v>0.37600000000001899</v>
      </c>
      <c r="J152" s="7">
        <f t="shared" si="72"/>
        <v>0.22210000000001173</v>
      </c>
      <c r="K152" s="75">
        <f t="shared" si="82"/>
        <v>4.9509000000004662</v>
      </c>
      <c r="L152" s="76">
        <f t="shared" si="73"/>
        <v>6.1560000000002901</v>
      </c>
      <c r="M152" s="77">
        <f t="shared" si="83"/>
        <v>38.893099999999244</v>
      </c>
      <c r="N152" s="71">
        <f t="shared" si="84"/>
        <v>9.9018000000009323</v>
      </c>
      <c r="O152" s="71">
        <f t="shared" si="85"/>
        <v>12.31200000000058</v>
      </c>
      <c r="P152" s="71">
        <f t="shared" si="86"/>
        <v>77.786199999998487</v>
      </c>
    </row>
    <row r="153" spans="1:17" x14ac:dyDescent="0.2">
      <c r="A153" s="25">
        <v>42132</v>
      </c>
      <c r="B153" s="26" t="s">
        <v>149</v>
      </c>
      <c r="C153" s="26">
        <v>21.1</v>
      </c>
      <c r="D153" s="27">
        <v>73.26894999999999</v>
      </c>
      <c r="E153" s="27">
        <v>73.814899999999994</v>
      </c>
      <c r="F153" s="26">
        <f t="shared" si="70"/>
        <v>21.200000000000003</v>
      </c>
      <c r="G153" s="27">
        <v>71.853499999999997</v>
      </c>
      <c r="H153" s="27">
        <v>72.241100000000003</v>
      </c>
      <c r="I153" s="7">
        <f t="shared" si="71"/>
        <v>0.54595000000000482</v>
      </c>
      <c r="J153" s="7">
        <f t="shared" si="72"/>
        <v>0.38760000000000616</v>
      </c>
      <c r="K153" s="75">
        <f t="shared" si="82"/>
        <v>11.570900000000243</v>
      </c>
      <c r="L153" s="76">
        <f t="shared" si="73"/>
        <v>6.3339999999999463</v>
      </c>
      <c r="M153" s="77">
        <f t="shared" si="83"/>
        <v>32.09509999999981</v>
      </c>
      <c r="N153" s="71">
        <f t="shared" si="84"/>
        <v>23.141800000000487</v>
      </c>
      <c r="O153" s="71">
        <f t="shared" si="85"/>
        <v>12.667999999999893</v>
      </c>
      <c r="P153" s="71">
        <f t="shared" si="86"/>
        <v>64.190199999999621</v>
      </c>
    </row>
    <row r="154" spans="1:17" x14ac:dyDescent="0.2">
      <c r="A154" s="25">
        <v>42132</v>
      </c>
      <c r="B154" s="26" t="s">
        <v>153</v>
      </c>
      <c r="C154" s="26">
        <v>22.1</v>
      </c>
      <c r="D154" s="27">
        <v>68.404366666666661</v>
      </c>
      <c r="E154" s="27">
        <v>69.031599999999997</v>
      </c>
      <c r="F154" s="26">
        <f t="shared" si="70"/>
        <v>22.200000000000003</v>
      </c>
      <c r="G154" s="27">
        <v>71.188900000000004</v>
      </c>
      <c r="H154" s="27">
        <v>71.612099999999998</v>
      </c>
      <c r="I154" s="7">
        <f t="shared" si="71"/>
        <v>0.62723333333333642</v>
      </c>
      <c r="J154" s="7">
        <f t="shared" si="72"/>
        <v>0.42319999999999425</v>
      </c>
      <c r="K154" s="75">
        <f t="shared" si="82"/>
        <v>12.994899999999767</v>
      </c>
      <c r="L154" s="76">
        <f t="shared" si="73"/>
        <v>8.1613333333336868</v>
      </c>
      <c r="M154" s="77">
        <f t="shared" si="83"/>
        <v>28.843766666666546</v>
      </c>
      <c r="N154" s="71">
        <f t="shared" si="84"/>
        <v>25.989799999999537</v>
      </c>
      <c r="O154" s="71">
        <f t="shared" si="85"/>
        <v>16.322666666667374</v>
      </c>
      <c r="P154" s="71">
        <f t="shared" si="86"/>
        <v>57.687533333333093</v>
      </c>
    </row>
    <row r="155" spans="1:17" x14ac:dyDescent="0.2">
      <c r="A155" s="25">
        <v>42132</v>
      </c>
      <c r="B155" s="26" t="s">
        <v>142</v>
      </c>
      <c r="C155" s="26">
        <v>24.1</v>
      </c>
      <c r="D155" s="27">
        <v>71.351500000000001</v>
      </c>
      <c r="E155" s="27">
        <v>71.644900000000007</v>
      </c>
      <c r="F155" s="26">
        <f t="shared" si="70"/>
        <v>24.200000000000003</v>
      </c>
      <c r="G155" s="27">
        <v>71.001300000000001</v>
      </c>
      <c r="H155" s="27">
        <v>71.158799999999999</v>
      </c>
      <c r="I155" s="7">
        <f t="shared" si="71"/>
        <v>0.29340000000000543</v>
      </c>
      <c r="J155" s="7">
        <f t="shared" si="72"/>
        <v>0.15749999999999886</v>
      </c>
      <c r="K155" s="75">
        <f t="shared" si="82"/>
        <v>2.3668999999999514</v>
      </c>
      <c r="L155" s="76">
        <f t="shared" si="73"/>
        <v>5.4360000000002628</v>
      </c>
      <c r="M155" s="77">
        <f t="shared" si="83"/>
        <v>42.197099999999786</v>
      </c>
      <c r="N155" s="71">
        <f t="shared" si="84"/>
        <v>4.7337999999999028</v>
      </c>
      <c r="O155" s="71">
        <f t="shared" si="85"/>
        <v>10.872000000000526</v>
      </c>
      <c r="P155" s="71">
        <f t="shared" si="86"/>
        <v>84.394199999999572</v>
      </c>
    </row>
    <row r="156" spans="1:17" x14ac:dyDescent="0.2">
      <c r="A156" s="1"/>
      <c r="C156" s="3"/>
      <c r="D156" s="3"/>
      <c r="E156" s="3"/>
      <c r="F156" s="3"/>
      <c r="G156" s="3"/>
    </row>
    <row r="157" spans="1:17" ht="12.75" x14ac:dyDescent="0.2">
      <c r="A157" s="58"/>
      <c r="B157" s="9" t="s">
        <v>6</v>
      </c>
      <c r="C157" s="10" t="s">
        <v>8</v>
      </c>
      <c r="D157" s="11" t="s">
        <v>9</v>
      </c>
      <c r="E157" s="11" t="s">
        <v>10</v>
      </c>
      <c r="F157" s="8" t="s">
        <v>8</v>
      </c>
      <c r="G157" s="11" t="s">
        <v>9</v>
      </c>
      <c r="H157" s="11" t="s">
        <v>11</v>
      </c>
      <c r="I157" s="70" t="s">
        <v>31</v>
      </c>
      <c r="J157" s="70" t="s">
        <v>32</v>
      </c>
      <c r="K157" s="71" t="s">
        <v>21</v>
      </c>
      <c r="L157" s="71" t="s">
        <v>22</v>
      </c>
      <c r="M157" s="71" t="s">
        <v>23</v>
      </c>
      <c r="N157" s="71" t="s">
        <v>24</v>
      </c>
      <c r="O157" s="71" t="s">
        <v>25</v>
      </c>
      <c r="P157" s="71" t="s">
        <v>26</v>
      </c>
      <c r="Q157" s="1" t="s">
        <v>170</v>
      </c>
    </row>
    <row r="158" spans="1:17" x14ac:dyDescent="0.2">
      <c r="A158" s="12" t="s">
        <v>169</v>
      </c>
      <c r="B158" s="13" t="s">
        <v>15</v>
      </c>
      <c r="C158" s="14" t="s">
        <v>16</v>
      </c>
      <c r="D158" s="14" t="s">
        <v>16</v>
      </c>
      <c r="E158" s="15" t="s">
        <v>18</v>
      </c>
      <c r="F158" s="12" t="s">
        <v>17</v>
      </c>
      <c r="G158" s="12" t="s">
        <v>17</v>
      </c>
      <c r="H158" s="15" t="s">
        <v>18</v>
      </c>
      <c r="I158" s="72" t="s">
        <v>27</v>
      </c>
      <c r="J158" s="72" t="s">
        <v>27</v>
      </c>
      <c r="K158" s="73" t="s">
        <v>27</v>
      </c>
      <c r="L158" s="73" t="s">
        <v>27</v>
      </c>
      <c r="M158" s="73" t="s">
        <v>27</v>
      </c>
      <c r="N158" s="73" t="s">
        <v>28</v>
      </c>
      <c r="O158" s="73" t="s">
        <v>29</v>
      </c>
      <c r="P158" s="73" t="s">
        <v>30</v>
      </c>
      <c r="Q158" s="7">
        <f>AVERAGE(I167,J167)</f>
        <v>3.9096250000000126</v>
      </c>
    </row>
    <row r="159" spans="1:17" x14ac:dyDescent="0.2">
      <c r="A159" s="25">
        <v>42138</v>
      </c>
      <c r="B159" s="26" t="s">
        <v>167</v>
      </c>
      <c r="C159" s="26">
        <v>1.1000000000000001</v>
      </c>
      <c r="D159" s="27">
        <v>70.824250000000006</v>
      </c>
      <c r="E159" s="27">
        <v>71.651799999999994</v>
      </c>
      <c r="F159" s="26">
        <f t="shared" ref="F159:F172" si="87">C159+0.1</f>
        <v>1.2000000000000002</v>
      </c>
      <c r="G159" s="27">
        <v>63.674800000000005</v>
      </c>
      <c r="H159" s="27">
        <v>64.186000000000007</v>
      </c>
      <c r="I159" s="7">
        <f t="shared" ref="I159:I172" si="88">E159-D159</f>
        <v>0.82754999999998802</v>
      </c>
      <c r="J159" s="7">
        <f t="shared" ref="J159:J172" si="89">H159-G159</f>
        <v>0.51120000000000232</v>
      </c>
      <c r="K159" s="75">
        <f>(J159*1000/25)-$Q$158</f>
        <v>16.53837500000008</v>
      </c>
      <c r="L159" s="76">
        <f t="shared" ref="L159:L172" si="90">50-M159-K159</f>
        <v>12.653999999999428</v>
      </c>
      <c r="M159" s="77">
        <f>50-((I159*1000/25)-$Q$158)</f>
        <v>20.807625000000492</v>
      </c>
      <c r="N159" s="71">
        <f t="shared" ref="N159" si="91">K159/(SUM(K159:M159))*100</f>
        <v>33.07675000000016</v>
      </c>
      <c r="O159" s="71">
        <f t="shared" ref="O159" si="92">L159/(SUM(K159:M159))*100</f>
        <v>25.307999999998852</v>
      </c>
      <c r="P159" s="71">
        <f t="shared" ref="P159" si="93">M159/(SUM(K159:M159))*100</f>
        <v>41.615250000000984</v>
      </c>
    </row>
    <row r="160" spans="1:17" x14ac:dyDescent="0.2">
      <c r="A160" s="25">
        <v>42138</v>
      </c>
      <c r="B160" s="26" t="s">
        <v>162</v>
      </c>
      <c r="C160" s="26">
        <v>8.1</v>
      </c>
      <c r="D160" s="27">
        <v>73.611850000000004</v>
      </c>
      <c r="E160" s="27">
        <v>74.059200000000004</v>
      </c>
      <c r="F160" s="26">
        <f t="shared" si="87"/>
        <v>8.1999999999999993</v>
      </c>
      <c r="G160" s="27">
        <v>68.481799999999993</v>
      </c>
      <c r="H160" s="27">
        <v>68.728899999999996</v>
      </c>
      <c r="I160" s="7">
        <f t="shared" si="88"/>
        <v>0.44735000000000014</v>
      </c>
      <c r="J160" s="7">
        <f t="shared" si="89"/>
        <v>0.24710000000000321</v>
      </c>
      <c r="K160" s="75">
        <f t="shared" ref="K160:K166" si="94">(J160*1000/25)-$Q$158</f>
        <v>5.9743750000001157</v>
      </c>
      <c r="L160" s="76">
        <f t="shared" si="90"/>
        <v>8.0099999999998772</v>
      </c>
      <c r="M160" s="77">
        <f t="shared" ref="M160:M166" si="95">50-((I160*1000/25)-$Q$158)</f>
        <v>36.015625000000007</v>
      </c>
      <c r="N160" s="71">
        <f t="shared" ref="N160:N166" si="96">K160/(SUM(K160:M160))*100</f>
        <v>11.948750000000231</v>
      </c>
      <c r="O160" s="71">
        <f t="shared" ref="O160:O166" si="97">L160/(SUM(K160:M160))*100</f>
        <v>16.019999999999754</v>
      </c>
      <c r="P160" s="71">
        <f t="shared" ref="P160:P166" si="98">M160/(SUM(K160:M160))*100</f>
        <v>72.031250000000014</v>
      </c>
    </row>
    <row r="161" spans="1:16" x14ac:dyDescent="0.2">
      <c r="A161" s="25">
        <v>42138</v>
      </c>
      <c r="B161" s="26" t="s">
        <v>160</v>
      </c>
      <c r="C161" s="26">
        <v>10.1</v>
      </c>
      <c r="D161" s="27">
        <v>72.842950000000002</v>
      </c>
      <c r="E161" s="27">
        <v>73.562700000000007</v>
      </c>
      <c r="F161" s="26">
        <f t="shared" si="87"/>
        <v>10.199999999999999</v>
      </c>
      <c r="G161" s="27">
        <v>72.43610000000001</v>
      </c>
      <c r="H161" s="27">
        <v>72.906899999999993</v>
      </c>
      <c r="I161" s="7">
        <f t="shared" si="88"/>
        <v>0.71975000000000477</v>
      </c>
      <c r="J161" s="7">
        <f t="shared" si="89"/>
        <v>0.47079999999998279</v>
      </c>
      <c r="K161" s="75">
        <f t="shared" si="94"/>
        <v>14.922374999999299</v>
      </c>
      <c r="L161" s="76">
        <f t="shared" si="90"/>
        <v>9.9580000000008795</v>
      </c>
      <c r="M161" s="77">
        <f t="shared" si="95"/>
        <v>25.119624999999822</v>
      </c>
      <c r="N161" s="71">
        <f t="shared" si="96"/>
        <v>29.844749999998598</v>
      </c>
      <c r="O161" s="71">
        <f t="shared" si="97"/>
        <v>19.916000000001759</v>
      </c>
      <c r="P161" s="71">
        <f t="shared" si="98"/>
        <v>50.239249999999643</v>
      </c>
    </row>
    <row r="162" spans="1:16" x14ac:dyDescent="0.2">
      <c r="A162" s="25">
        <v>42138</v>
      </c>
      <c r="B162" s="26" t="s">
        <v>158</v>
      </c>
      <c r="C162" s="26">
        <v>11.1</v>
      </c>
      <c r="D162" s="27">
        <v>73.760199999999998</v>
      </c>
      <c r="E162" s="27">
        <v>74.296000000000006</v>
      </c>
      <c r="F162" s="26">
        <f t="shared" si="87"/>
        <v>11.2</v>
      </c>
      <c r="G162" s="27">
        <v>70.509700000000009</v>
      </c>
      <c r="H162" s="27">
        <v>70.865899999999996</v>
      </c>
      <c r="I162" s="7">
        <f t="shared" si="88"/>
        <v>0.53580000000000894</v>
      </c>
      <c r="J162" s="7">
        <f t="shared" si="89"/>
        <v>0.35619999999998697</v>
      </c>
      <c r="K162" s="75">
        <f t="shared" si="94"/>
        <v>10.338374999999466</v>
      </c>
      <c r="L162" s="76">
        <f t="shared" si="90"/>
        <v>7.1840000000008786</v>
      </c>
      <c r="M162" s="77">
        <f t="shared" si="95"/>
        <v>32.477624999999655</v>
      </c>
      <c r="N162" s="71">
        <f t="shared" si="96"/>
        <v>20.676749999998933</v>
      </c>
      <c r="O162" s="71">
        <f t="shared" si="97"/>
        <v>14.368000000001757</v>
      </c>
      <c r="P162" s="71">
        <f t="shared" si="98"/>
        <v>64.95524999999931</v>
      </c>
    </row>
    <row r="163" spans="1:16" x14ac:dyDescent="0.2">
      <c r="A163" s="25">
        <v>42138</v>
      </c>
      <c r="B163" s="26" t="s">
        <v>155</v>
      </c>
      <c r="C163" s="26">
        <v>12.1</v>
      </c>
      <c r="D163" s="27">
        <v>72.4559</v>
      </c>
      <c r="E163" s="27">
        <v>73.026200000000003</v>
      </c>
      <c r="F163" s="26">
        <f t="shared" si="87"/>
        <v>12.2</v>
      </c>
      <c r="G163" s="27">
        <v>73.349549999999994</v>
      </c>
      <c r="H163" s="27">
        <v>73.719899999999996</v>
      </c>
      <c r="I163" s="7">
        <f t="shared" si="88"/>
        <v>0.57030000000000314</v>
      </c>
      <c r="J163" s="7">
        <f t="shared" si="89"/>
        <v>0.37035000000000196</v>
      </c>
      <c r="K163" s="75">
        <f t="shared" si="94"/>
        <v>10.904375000000066</v>
      </c>
      <c r="L163" s="76">
        <f t="shared" si="90"/>
        <v>7.9980000000000473</v>
      </c>
      <c r="M163" s="77">
        <f t="shared" si="95"/>
        <v>31.097624999999887</v>
      </c>
      <c r="N163" s="71">
        <f t="shared" si="96"/>
        <v>21.808750000000131</v>
      </c>
      <c r="O163" s="71">
        <f t="shared" si="97"/>
        <v>15.996000000000093</v>
      </c>
      <c r="P163" s="71">
        <f t="shared" si="98"/>
        <v>62.195249999999767</v>
      </c>
    </row>
    <row r="164" spans="1:16" x14ac:dyDescent="0.2">
      <c r="A164" s="25">
        <v>42138</v>
      </c>
      <c r="B164" s="26" t="s">
        <v>157</v>
      </c>
      <c r="C164" s="26">
        <v>14.1</v>
      </c>
      <c r="D164" s="27">
        <v>68.684799999999996</v>
      </c>
      <c r="E164" s="27">
        <v>69.0869</v>
      </c>
      <c r="F164" s="26">
        <f t="shared" si="87"/>
        <v>14.2</v>
      </c>
      <c r="G164" s="27">
        <v>69.250699999999995</v>
      </c>
      <c r="H164" s="27">
        <v>69.455299999999994</v>
      </c>
      <c r="I164" s="7">
        <f t="shared" si="88"/>
        <v>0.40210000000000434</v>
      </c>
      <c r="J164" s="7">
        <f t="shared" si="89"/>
        <v>0.20459999999999923</v>
      </c>
      <c r="K164" s="75">
        <f t="shared" si="94"/>
        <v>4.2743749999999565</v>
      </c>
      <c r="L164" s="76">
        <f t="shared" si="90"/>
        <v>7.9000000000002046</v>
      </c>
      <c r="M164" s="77">
        <f t="shared" si="95"/>
        <v>37.825624999999839</v>
      </c>
      <c r="N164" s="71">
        <f t="shared" si="96"/>
        <v>8.548749999999913</v>
      </c>
      <c r="O164" s="71">
        <f t="shared" si="97"/>
        <v>15.800000000000407</v>
      </c>
      <c r="P164" s="71">
        <f t="shared" si="98"/>
        <v>75.651249999999678</v>
      </c>
    </row>
    <row r="165" spans="1:16" x14ac:dyDescent="0.2">
      <c r="A165" s="25">
        <v>42138</v>
      </c>
      <c r="B165" s="26" t="s">
        <v>159</v>
      </c>
      <c r="C165" s="26">
        <v>15.1</v>
      </c>
      <c r="D165" s="27">
        <v>68.76939999999999</v>
      </c>
      <c r="E165" s="27">
        <v>69.587599999999995</v>
      </c>
      <c r="F165" s="26">
        <f t="shared" si="87"/>
        <v>15.2</v>
      </c>
      <c r="G165" s="27">
        <v>67.238849999999999</v>
      </c>
      <c r="H165" s="27">
        <v>67.786600000000007</v>
      </c>
      <c r="I165" s="7">
        <f t="shared" si="88"/>
        <v>0.81820000000000448</v>
      </c>
      <c r="J165" s="7">
        <f t="shared" si="89"/>
        <v>0.54775000000000773</v>
      </c>
      <c r="K165" s="75">
        <f t="shared" si="94"/>
        <v>18.000375000000297</v>
      </c>
      <c r="L165" s="76">
        <f t="shared" si="90"/>
        <v>10.81799999999987</v>
      </c>
      <c r="M165" s="77">
        <f t="shared" si="95"/>
        <v>21.181624999999833</v>
      </c>
      <c r="N165" s="71">
        <f t="shared" si="96"/>
        <v>36.000750000000593</v>
      </c>
      <c r="O165" s="71">
        <f t="shared" si="97"/>
        <v>21.63599999999974</v>
      </c>
      <c r="P165" s="71">
        <f t="shared" si="98"/>
        <v>42.363249999999667</v>
      </c>
    </row>
    <row r="166" spans="1:16" x14ac:dyDescent="0.2">
      <c r="A166" s="25">
        <v>42138</v>
      </c>
      <c r="B166" s="26" t="s">
        <v>156</v>
      </c>
      <c r="C166" s="26">
        <v>16.100000000000001</v>
      </c>
      <c r="D166" s="27">
        <v>68.671850000000006</v>
      </c>
      <c r="E166" s="27">
        <v>69.1678</v>
      </c>
      <c r="F166" s="26">
        <f t="shared" si="87"/>
        <v>16.200000000000003</v>
      </c>
      <c r="G166" s="27">
        <v>69.712450000000004</v>
      </c>
      <c r="H166" s="27">
        <v>69.952399999999997</v>
      </c>
      <c r="I166" s="7">
        <f t="shared" si="88"/>
        <v>0.49594999999999345</v>
      </c>
      <c r="J166" s="7">
        <f t="shared" si="89"/>
        <v>0.23994999999999322</v>
      </c>
      <c r="K166" s="75">
        <f t="shared" si="94"/>
        <v>5.6883749999997164</v>
      </c>
      <c r="L166" s="76">
        <f t="shared" si="90"/>
        <v>10.240000000000009</v>
      </c>
      <c r="M166" s="77">
        <f t="shared" si="95"/>
        <v>34.071625000000274</v>
      </c>
      <c r="N166" s="71">
        <f t="shared" si="96"/>
        <v>11.376749999999433</v>
      </c>
      <c r="O166" s="71">
        <f t="shared" si="97"/>
        <v>20.480000000000018</v>
      </c>
      <c r="P166" s="71">
        <f t="shared" si="98"/>
        <v>68.143250000000549</v>
      </c>
    </row>
    <row r="167" spans="1:16" x14ac:dyDescent="0.2">
      <c r="A167" s="25">
        <v>42138</v>
      </c>
      <c r="B167" s="26" t="s">
        <v>52</v>
      </c>
      <c r="C167" s="26">
        <v>18.100000000000001</v>
      </c>
      <c r="D167" s="27">
        <v>68.666599999999988</v>
      </c>
      <c r="E167" s="27">
        <v>72.578400000000002</v>
      </c>
      <c r="F167" s="26">
        <f t="shared" si="87"/>
        <v>18.200000000000003</v>
      </c>
      <c r="G167" s="27">
        <v>70.477149999999995</v>
      </c>
      <c r="H167" s="27">
        <v>74.384600000000006</v>
      </c>
      <c r="I167" s="7">
        <f t="shared" si="88"/>
        <v>3.9118000000000137</v>
      </c>
      <c r="J167" s="7">
        <f t="shared" si="89"/>
        <v>3.9074500000000114</v>
      </c>
      <c r="K167" s="3" t="s">
        <v>20</v>
      </c>
      <c r="L167" s="3" t="s">
        <v>20</v>
      </c>
      <c r="M167" s="3" t="s">
        <v>20</v>
      </c>
      <c r="N167" s="3" t="s">
        <v>20</v>
      </c>
      <c r="O167" s="3" t="s">
        <v>20</v>
      </c>
      <c r="P167" s="3" t="s">
        <v>20</v>
      </c>
    </row>
    <row r="168" spans="1:16" x14ac:dyDescent="0.2">
      <c r="A168" s="25">
        <v>42138</v>
      </c>
      <c r="B168" s="26" t="s">
        <v>166</v>
      </c>
      <c r="C168" s="26">
        <v>19.100000000000001</v>
      </c>
      <c r="D168" s="27">
        <v>71.837549999999993</v>
      </c>
      <c r="E168" s="27">
        <v>72.494799999999998</v>
      </c>
      <c r="F168" s="26">
        <f t="shared" si="87"/>
        <v>19.200000000000003</v>
      </c>
      <c r="G168" s="27">
        <v>72.090149999999994</v>
      </c>
      <c r="H168" s="27">
        <v>72.532399999999996</v>
      </c>
      <c r="I168" s="7">
        <f t="shared" si="88"/>
        <v>0.65725000000000477</v>
      </c>
      <c r="J168" s="7">
        <f t="shared" si="89"/>
        <v>0.44225000000000136</v>
      </c>
      <c r="K168" s="75">
        <f t="shared" ref="K168:K172" si="99">(J168*1000/25)-$Q$158</f>
        <v>13.780375000000042</v>
      </c>
      <c r="L168" s="76">
        <f t="shared" si="90"/>
        <v>8.6000000000001364</v>
      </c>
      <c r="M168" s="77">
        <f t="shared" ref="M168:M172" si="100">50-((I168*1000/25)-$Q$158)</f>
        <v>27.619624999999822</v>
      </c>
      <c r="N168" s="71">
        <f t="shared" ref="N168:N172" si="101">K168/(SUM(K168:M168))*100</f>
        <v>27.560750000000084</v>
      </c>
      <c r="O168" s="71">
        <f t="shared" ref="O168:O172" si="102">L168/(SUM(K168:M168))*100</f>
        <v>17.200000000000273</v>
      </c>
      <c r="P168" s="71">
        <f t="shared" ref="P168:P172" si="103">M168/(SUM(K168:M168))*100</f>
        <v>55.239249999999643</v>
      </c>
    </row>
    <row r="169" spans="1:16" x14ac:dyDescent="0.2">
      <c r="A169" s="25">
        <v>42138</v>
      </c>
      <c r="B169" s="26" t="s">
        <v>163</v>
      </c>
      <c r="C169" s="26">
        <v>20.100000000000001</v>
      </c>
      <c r="D169" s="27">
        <v>71.064699999999988</v>
      </c>
      <c r="E169" s="27">
        <v>71.944900000000004</v>
      </c>
      <c r="F169" s="26">
        <f t="shared" si="87"/>
        <v>20.200000000000003</v>
      </c>
      <c r="G169" s="27">
        <v>73.561499999999995</v>
      </c>
      <c r="H169" s="27">
        <v>74.137</v>
      </c>
      <c r="I169" s="7">
        <f t="shared" si="88"/>
        <v>0.8802000000000163</v>
      </c>
      <c r="J169" s="7">
        <f t="shared" si="89"/>
        <v>0.57550000000000523</v>
      </c>
      <c r="K169" s="75">
        <f t="shared" si="99"/>
        <v>19.110375000000197</v>
      </c>
      <c r="L169" s="76">
        <f t="shared" si="90"/>
        <v>12.188000000000443</v>
      </c>
      <c r="M169" s="77">
        <f t="shared" si="100"/>
        <v>18.70162499999936</v>
      </c>
      <c r="N169" s="71">
        <f t="shared" si="101"/>
        <v>38.220750000000393</v>
      </c>
      <c r="O169" s="71">
        <f t="shared" si="102"/>
        <v>24.376000000000886</v>
      </c>
      <c r="P169" s="71">
        <f t="shared" si="103"/>
        <v>37.403249999998721</v>
      </c>
    </row>
    <row r="170" spans="1:16" x14ac:dyDescent="0.2">
      <c r="A170" s="25">
        <v>42138</v>
      </c>
      <c r="B170" s="26" t="s">
        <v>164</v>
      </c>
      <c r="C170" s="26">
        <v>21.1</v>
      </c>
      <c r="D170" s="27">
        <v>73.26894999999999</v>
      </c>
      <c r="E170" s="27">
        <v>73.554299999999998</v>
      </c>
      <c r="F170" s="26">
        <f t="shared" si="87"/>
        <v>21.200000000000003</v>
      </c>
      <c r="G170" s="27">
        <v>71.853499999999997</v>
      </c>
      <c r="H170" s="27">
        <v>72.026700000000005</v>
      </c>
      <c r="I170" s="7">
        <f t="shared" si="88"/>
        <v>0.28535000000000821</v>
      </c>
      <c r="J170" s="7">
        <f t="shared" si="89"/>
        <v>0.17320000000000846</v>
      </c>
      <c r="K170" s="75">
        <f t="shared" si="99"/>
        <v>3.0183750000003258</v>
      </c>
      <c r="L170" s="76">
        <f t="shared" si="90"/>
        <v>4.48599999999999</v>
      </c>
      <c r="M170" s="77">
        <f t="shared" si="100"/>
        <v>42.495624999999684</v>
      </c>
      <c r="N170" s="71">
        <f t="shared" si="101"/>
        <v>6.0367500000006515</v>
      </c>
      <c r="O170" s="71">
        <f t="shared" si="102"/>
        <v>8.97199999999998</v>
      </c>
      <c r="P170" s="71">
        <f t="shared" si="103"/>
        <v>84.991249999999368</v>
      </c>
    </row>
    <row r="171" spans="1:16" x14ac:dyDescent="0.2">
      <c r="A171" s="25">
        <v>42138</v>
      </c>
      <c r="B171" s="26" t="s">
        <v>161</v>
      </c>
      <c r="C171" s="26">
        <v>22.1</v>
      </c>
      <c r="D171" s="27">
        <v>68.404366666666661</v>
      </c>
      <c r="E171" s="27">
        <v>69.232299999999995</v>
      </c>
      <c r="F171" s="26">
        <f t="shared" si="87"/>
        <v>22.200000000000003</v>
      </c>
      <c r="G171" s="27">
        <v>71.188900000000004</v>
      </c>
      <c r="H171" s="27">
        <v>71.772099999999995</v>
      </c>
      <c r="I171" s="7">
        <f t="shared" si="88"/>
        <v>0.82793333333333408</v>
      </c>
      <c r="J171" s="7">
        <f t="shared" si="89"/>
        <v>0.58319999999999084</v>
      </c>
      <c r="K171" s="75">
        <f t="shared" si="99"/>
        <v>19.418374999999621</v>
      </c>
      <c r="L171" s="76">
        <f t="shared" si="90"/>
        <v>9.7893333333337296</v>
      </c>
      <c r="M171" s="77">
        <f t="shared" si="100"/>
        <v>20.79229166666665</v>
      </c>
      <c r="N171" s="71">
        <f t="shared" si="101"/>
        <v>38.836749999999242</v>
      </c>
      <c r="O171" s="71">
        <f t="shared" si="102"/>
        <v>19.578666666667459</v>
      </c>
      <c r="P171" s="71">
        <f t="shared" si="103"/>
        <v>41.584583333333299</v>
      </c>
    </row>
    <row r="172" spans="1:16" x14ac:dyDescent="0.2">
      <c r="A172" s="25">
        <v>42138</v>
      </c>
      <c r="B172" s="26" t="s">
        <v>165</v>
      </c>
      <c r="C172" s="26">
        <v>24.1</v>
      </c>
      <c r="D172" s="27">
        <v>71.351500000000001</v>
      </c>
      <c r="E172" s="27">
        <v>71.758200000000002</v>
      </c>
      <c r="F172" s="26">
        <f t="shared" si="87"/>
        <v>24.200000000000003</v>
      </c>
      <c r="G172" s="27">
        <v>71.001300000000001</v>
      </c>
      <c r="H172" s="27">
        <v>71.233500000000006</v>
      </c>
      <c r="I172" s="7">
        <f t="shared" si="88"/>
        <v>0.40670000000000073</v>
      </c>
      <c r="J172" s="7">
        <f t="shared" si="89"/>
        <v>0.23220000000000596</v>
      </c>
      <c r="K172" s="75">
        <f t="shared" si="99"/>
        <v>5.3783750000002257</v>
      </c>
      <c r="L172" s="76">
        <f t="shared" si="90"/>
        <v>6.9799999999997908</v>
      </c>
      <c r="M172" s="77">
        <f t="shared" si="100"/>
        <v>37.641624999999983</v>
      </c>
      <c r="N172" s="71">
        <f t="shared" si="101"/>
        <v>10.756750000000451</v>
      </c>
      <c r="O172" s="71">
        <f t="shared" si="102"/>
        <v>13.959999999999582</v>
      </c>
      <c r="P172" s="71">
        <f t="shared" si="103"/>
        <v>75.283249999999967</v>
      </c>
    </row>
  </sheetData>
  <sortState ref="A56:G72">
    <sortCondition ref="B56:B72"/>
  </sortState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5"/>
  <sheetViews>
    <sheetView workbookViewId="0"/>
  </sheetViews>
  <sheetFormatPr defaultColWidth="14.28515625" defaultRowHeight="11.25" x14ac:dyDescent="0.2"/>
  <cols>
    <col min="1" max="16384" width="14.28515625" style="1"/>
  </cols>
  <sheetData>
    <row r="1" spans="1:15" ht="12.75" x14ac:dyDescent="0.2">
      <c r="A1" s="58"/>
      <c r="B1" s="9" t="s">
        <v>6</v>
      </c>
      <c r="C1" s="10" t="s">
        <v>8</v>
      </c>
      <c r="D1" s="11" t="s">
        <v>9</v>
      </c>
      <c r="E1" s="11" t="s">
        <v>10</v>
      </c>
      <c r="F1" s="8" t="s">
        <v>8</v>
      </c>
      <c r="G1" s="11" t="s">
        <v>9</v>
      </c>
      <c r="H1" s="11" t="s">
        <v>11</v>
      </c>
      <c r="J1" s="67">
        <v>42059</v>
      </c>
      <c r="K1" s="3" t="s">
        <v>168</v>
      </c>
      <c r="L1" s="3"/>
      <c r="M1" s="3" t="s">
        <v>168</v>
      </c>
    </row>
    <row r="2" spans="1:15" x14ac:dyDescent="0.2">
      <c r="A2" s="12" t="s">
        <v>169</v>
      </c>
      <c r="B2" s="13" t="s">
        <v>15</v>
      </c>
      <c r="C2" s="14" t="s">
        <v>16</v>
      </c>
      <c r="D2" s="14" t="s">
        <v>16</v>
      </c>
      <c r="E2" s="15" t="s">
        <v>18</v>
      </c>
      <c r="F2" s="12" t="s">
        <v>17</v>
      </c>
      <c r="G2" s="12" t="s">
        <v>17</v>
      </c>
      <c r="H2" s="15" t="s">
        <v>18</v>
      </c>
      <c r="J2" s="2" t="s">
        <v>8</v>
      </c>
      <c r="K2" s="2" t="s">
        <v>0</v>
      </c>
      <c r="L2" s="2" t="s">
        <v>8</v>
      </c>
      <c r="M2" s="2" t="s">
        <v>0</v>
      </c>
      <c r="N2" s="17"/>
      <c r="O2" s="17"/>
    </row>
    <row r="3" spans="1:15" x14ac:dyDescent="0.2">
      <c r="A3" s="25">
        <v>42059</v>
      </c>
      <c r="B3" s="26" t="s">
        <v>134</v>
      </c>
      <c r="C3" s="26">
        <v>1.1000000000000001</v>
      </c>
      <c r="D3" s="27">
        <v>70.824250000000006</v>
      </c>
      <c r="E3" s="27">
        <v>71.428899999999999</v>
      </c>
      <c r="F3" s="26">
        <f t="shared" ref="F3:F19" si="0">C3+0.1</f>
        <v>1.2000000000000002</v>
      </c>
      <c r="G3" s="27">
        <v>63.674800000000005</v>
      </c>
      <c r="H3" s="27">
        <v>64.024699999999996</v>
      </c>
      <c r="J3" s="3">
        <v>1.1000000000000001</v>
      </c>
      <c r="K3" s="7">
        <v>70.824250000000006</v>
      </c>
      <c r="L3" s="3">
        <v>1.2</v>
      </c>
      <c r="M3" s="7">
        <v>63.674800000000005</v>
      </c>
      <c r="N3" s="68">
        <v>42059</v>
      </c>
      <c r="O3" s="1">
        <v>1.1000000000000001</v>
      </c>
    </row>
    <row r="4" spans="1:15" x14ac:dyDescent="0.2">
      <c r="A4" s="25">
        <v>42059</v>
      </c>
      <c r="B4" s="26" t="s">
        <v>125</v>
      </c>
      <c r="C4" s="26">
        <v>4.0999999999999996</v>
      </c>
      <c r="D4" s="27">
        <v>71.238349999999997</v>
      </c>
      <c r="E4" s="27">
        <v>72.096199999999996</v>
      </c>
      <c r="F4" s="26">
        <f t="shared" si="0"/>
        <v>4.1999999999999993</v>
      </c>
      <c r="G4" s="27">
        <v>67.12285</v>
      </c>
      <c r="H4" s="27">
        <v>67.761099999999999</v>
      </c>
      <c r="J4" s="3">
        <v>4.0999999999999996</v>
      </c>
      <c r="K4" s="7">
        <v>71.238349999999997</v>
      </c>
      <c r="L4" s="3">
        <v>4.2</v>
      </c>
      <c r="M4" s="7">
        <v>67.12285</v>
      </c>
      <c r="N4" s="68">
        <v>42059</v>
      </c>
      <c r="O4" s="1">
        <v>4.0999999999999996</v>
      </c>
    </row>
    <row r="5" spans="1:15" x14ac:dyDescent="0.2">
      <c r="A5" s="25">
        <v>42059</v>
      </c>
      <c r="B5" s="26" t="s">
        <v>52</v>
      </c>
      <c r="C5" s="26">
        <v>6.1</v>
      </c>
      <c r="D5" s="27">
        <v>71.740100000000012</v>
      </c>
      <c r="E5" s="27">
        <v>75.651799999999994</v>
      </c>
      <c r="F5" s="26">
        <f t="shared" si="0"/>
        <v>6.1999999999999993</v>
      </c>
      <c r="G5" s="27">
        <v>70.402999999999992</v>
      </c>
      <c r="H5" s="27">
        <v>74.313999999999993</v>
      </c>
      <c r="J5" s="3">
        <v>6.1</v>
      </c>
      <c r="K5" s="7">
        <v>71.740100000000012</v>
      </c>
      <c r="L5" s="3">
        <v>6.2</v>
      </c>
      <c r="M5" s="7">
        <v>70.402999999999992</v>
      </c>
      <c r="N5" s="68">
        <v>42059</v>
      </c>
      <c r="O5" s="1">
        <v>6.1</v>
      </c>
    </row>
    <row r="6" spans="1:15" x14ac:dyDescent="0.2">
      <c r="A6" s="25">
        <v>42059</v>
      </c>
      <c r="B6" s="26" t="s">
        <v>131</v>
      </c>
      <c r="C6" s="26">
        <v>7.1</v>
      </c>
      <c r="D6" s="27">
        <v>72.967349999999996</v>
      </c>
      <c r="E6" s="27">
        <v>73.325900000000004</v>
      </c>
      <c r="F6" s="26">
        <f t="shared" si="0"/>
        <v>7.1999999999999993</v>
      </c>
      <c r="G6" s="27">
        <v>73.035550000000001</v>
      </c>
      <c r="H6" s="27">
        <v>73.192400000000006</v>
      </c>
      <c r="J6" s="3">
        <v>7.1</v>
      </c>
      <c r="K6" s="7">
        <v>72.967349999999996</v>
      </c>
      <c r="L6" s="3">
        <v>7.2</v>
      </c>
      <c r="M6" s="7">
        <v>73.035550000000001</v>
      </c>
      <c r="N6" s="68">
        <v>42059</v>
      </c>
      <c r="O6" s="1">
        <v>7.1</v>
      </c>
    </row>
    <row r="7" spans="1:15" x14ac:dyDescent="0.2">
      <c r="A7" s="25">
        <v>42059</v>
      </c>
      <c r="B7" s="26" t="s">
        <v>123</v>
      </c>
      <c r="C7" s="26">
        <v>8.1</v>
      </c>
      <c r="D7" s="27">
        <v>73.611850000000004</v>
      </c>
      <c r="E7" s="27">
        <v>74.109899999999996</v>
      </c>
      <c r="F7" s="26">
        <f t="shared" si="0"/>
        <v>8.1999999999999993</v>
      </c>
      <c r="G7" s="27">
        <v>68.481799999999993</v>
      </c>
      <c r="H7" s="27">
        <v>68.750399999999999</v>
      </c>
      <c r="J7" s="3">
        <v>8.1</v>
      </c>
      <c r="K7" s="7">
        <v>73.611850000000004</v>
      </c>
      <c r="L7" s="3">
        <v>8.1999999999999993</v>
      </c>
      <c r="M7" s="7">
        <v>68.481799999999993</v>
      </c>
      <c r="N7" s="68">
        <v>42059</v>
      </c>
      <c r="O7" s="1">
        <v>8.1</v>
      </c>
    </row>
    <row r="8" spans="1:15" x14ac:dyDescent="0.2">
      <c r="A8" s="25">
        <v>42059</v>
      </c>
      <c r="B8" s="26" t="s">
        <v>126</v>
      </c>
      <c r="C8" s="26">
        <v>9.1</v>
      </c>
      <c r="D8" s="27">
        <v>71.958150000000003</v>
      </c>
      <c r="E8" s="27">
        <v>72.261099999999999</v>
      </c>
      <c r="F8" s="26">
        <f t="shared" si="0"/>
        <v>9.1999999999999993</v>
      </c>
      <c r="G8" s="27">
        <v>72.993799999999993</v>
      </c>
      <c r="H8" s="27">
        <v>73.145200000000003</v>
      </c>
      <c r="J8" s="3">
        <v>9.1</v>
      </c>
      <c r="K8" s="7">
        <v>71.958150000000003</v>
      </c>
      <c r="L8" s="3">
        <v>9.1999999999999993</v>
      </c>
      <c r="M8" s="7">
        <v>72.993799999999993</v>
      </c>
      <c r="N8" s="68">
        <v>42059</v>
      </c>
      <c r="O8" s="1">
        <v>9.1</v>
      </c>
    </row>
    <row r="9" spans="1:15" x14ac:dyDescent="0.2">
      <c r="A9" s="25">
        <v>42059</v>
      </c>
      <c r="B9" s="26" t="s">
        <v>132</v>
      </c>
      <c r="C9" s="26">
        <v>10.1</v>
      </c>
      <c r="D9" s="27">
        <v>72.842950000000002</v>
      </c>
      <c r="E9" s="27">
        <v>73.162700000000001</v>
      </c>
      <c r="F9" s="26">
        <f t="shared" si="0"/>
        <v>10.199999999999999</v>
      </c>
      <c r="G9" s="27">
        <v>72.43610000000001</v>
      </c>
      <c r="H9" s="27">
        <v>72.585499999999996</v>
      </c>
      <c r="J9" s="3">
        <v>10.1</v>
      </c>
      <c r="K9" s="7">
        <v>72.842950000000002</v>
      </c>
      <c r="L9" s="3">
        <v>10.199999999999999</v>
      </c>
      <c r="M9" s="7">
        <v>72.43610000000001</v>
      </c>
      <c r="N9" s="68">
        <v>42059</v>
      </c>
      <c r="O9" s="1">
        <v>10.1</v>
      </c>
    </row>
    <row r="10" spans="1:15" x14ac:dyDescent="0.2">
      <c r="A10" s="25">
        <v>42059</v>
      </c>
      <c r="B10" s="26" t="s">
        <v>124</v>
      </c>
      <c r="C10" s="26">
        <v>11.1</v>
      </c>
      <c r="D10" s="27">
        <v>73.760199999999998</v>
      </c>
      <c r="E10" s="27">
        <v>74.150999999999996</v>
      </c>
      <c r="F10" s="26">
        <f t="shared" si="0"/>
        <v>11.2</v>
      </c>
      <c r="G10" s="27">
        <v>70.509700000000009</v>
      </c>
      <c r="H10" s="27">
        <v>70.678399999999996</v>
      </c>
      <c r="J10" s="3">
        <v>11.1</v>
      </c>
      <c r="K10" s="7">
        <v>73.760199999999998</v>
      </c>
      <c r="L10" s="3">
        <v>11.2</v>
      </c>
      <c r="M10" s="7">
        <v>70.509700000000009</v>
      </c>
      <c r="N10" s="68">
        <v>42059</v>
      </c>
      <c r="O10" s="1">
        <v>11.1</v>
      </c>
    </row>
    <row r="11" spans="1:15" x14ac:dyDescent="0.2">
      <c r="A11" s="25">
        <v>42059</v>
      </c>
      <c r="B11" s="26" t="s">
        <v>127</v>
      </c>
      <c r="C11" s="26">
        <v>12.1</v>
      </c>
      <c r="D11" s="27">
        <v>72.4559</v>
      </c>
      <c r="E11" s="27">
        <v>72.841399999999993</v>
      </c>
      <c r="F11" s="26">
        <f t="shared" si="0"/>
        <v>12.2</v>
      </c>
      <c r="G11" s="27">
        <v>73.349549999999994</v>
      </c>
      <c r="H11" s="27">
        <v>73.506</v>
      </c>
      <c r="J11" s="3">
        <v>12.1</v>
      </c>
      <c r="K11" s="7">
        <v>72.4559</v>
      </c>
      <c r="L11" s="3">
        <v>12.2</v>
      </c>
      <c r="M11" s="7">
        <v>73.349549999999994</v>
      </c>
      <c r="N11" s="68">
        <v>42059</v>
      </c>
      <c r="O11" s="1">
        <v>12.1</v>
      </c>
    </row>
    <row r="12" spans="1:15" x14ac:dyDescent="0.2">
      <c r="A12" s="25">
        <v>42059</v>
      </c>
      <c r="B12" s="26" t="s">
        <v>133</v>
      </c>
      <c r="C12" s="26">
        <v>14.1</v>
      </c>
      <c r="D12" s="27">
        <v>68.684799999999996</v>
      </c>
      <c r="E12" s="27">
        <v>69.091200000000001</v>
      </c>
      <c r="F12" s="26">
        <f t="shared" si="0"/>
        <v>14.2</v>
      </c>
      <c r="G12" s="27">
        <v>69.250699999999995</v>
      </c>
      <c r="H12" s="27">
        <v>69.426100000000005</v>
      </c>
      <c r="J12" s="3">
        <v>14.1</v>
      </c>
      <c r="K12" s="7">
        <v>68.684799999999996</v>
      </c>
      <c r="L12" s="3">
        <v>14.2</v>
      </c>
      <c r="M12" s="7">
        <v>69.250699999999995</v>
      </c>
      <c r="N12" s="68">
        <v>42059</v>
      </c>
      <c r="O12" s="1">
        <v>14.1</v>
      </c>
    </row>
    <row r="13" spans="1:15" x14ac:dyDescent="0.2">
      <c r="A13" s="25">
        <v>42059</v>
      </c>
      <c r="B13" s="26" t="s">
        <v>129</v>
      </c>
      <c r="C13" s="26">
        <v>15.1</v>
      </c>
      <c r="D13" s="27">
        <v>68.76939999999999</v>
      </c>
      <c r="E13" s="27">
        <v>69.109499999999997</v>
      </c>
      <c r="F13" s="26">
        <f t="shared" si="0"/>
        <v>15.2</v>
      </c>
      <c r="G13" s="27">
        <v>67.238849999999999</v>
      </c>
      <c r="H13" s="27">
        <v>67.410200000000003</v>
      </c>
      <c r="J13" s="3">
        <v>15.1</v>
      </c>
      <c r="K13" s="7">
        <v>68.76939999999999</v>
      </c>
      <c r="L13" s="3">
        <v>15.2</v>
      </c>
      <c r="M13" s="7">
        <v>67.238849999999999</v>
      </c>
      <c r="N13" s="68">
        <v>42059</v>
      </c>
      <c r="O13" s="1">
        <v>15.1</v>
      </c>
    </row>
    <row r="14" spans="1:15" x14ac:dyDescent="0.2">
      <c r="A14" s="25">
        <v>42059</v>
      </c>
      <c r="B14" s="26" t="s">
        <v>136</v>
      </c>
      <c r="C14" s="26">
        <v>16.100000000000001</v>
      </c>
      <c r="D14" s="27">
        <v>68.671850000000006</v>
      </c>
      <c r="E14" s="27">
        <v>69.065399999999997</v>
      </c>
      <c r="F14" s="26">
        <f t="shared" si="0"/>
        <v>16.200000000000003</v>
      </c>
      <c r="G14" s="27">
        <v>69.712450000000004</v>
      </c>
      <c r="H14" s="27">
        <v>69.879900000000006</v>
      </c>
      <c r="J14" s="3">
        <v>16.100000000000001</v>
      </c>
      <c r="K14" s="7">
        <v>68.671850000000006</v>
      </c>
      <c r="L14" s="3">
        <v>16.2</v>
      </c>
      <c r="M14" s="7">
        <v>69.712450000000004</v>
      </c>
      <c r="N14" s="68">
        <v>42059</v>
      </c>
      <c r="O14" s="1">
        <v>16.100000000000001</v>
      </c>
    </row>
    <row r="15" spans="1:15" x14ac:dyDescent="0.2">
      <c r="A15" s="25">
        <v>42059</v>
      </c>
      <c r="B15" s="26" t="s">
        <v>36</v>
      </c>
      <c r="C15" s="28">
        <v>18.100000000000001</v>
      </c>
      <c r="D15" s="27">
        <v>68.666599999999988</v>
      </c>
      <c r="E15" s="29">
        <v>69.698400000000007</v>
      </c>
      <c r="F15" s="26">
        <f t="shared" si="0"/>
        <v>18.200000000000003</v>
      </c>
      <c r="G15" s="27">
        <v>70.477149999999995</v>
      </c>
      <c r="H15" s="29">
        <v>71.017200000000003</v>
      </c>
      <c r="J15" s="3">
        <v>18.100000000000001</v>
      </c>
      <c r="K15" s="7">
        <v>68.666599999999988</v>
      </c>
      <c r="L15" s="3">
        <v>18.2</v>
      </c>
      <c r="M15" s="7">
        <v>70.477149999999995</v>
      </c>
      <c r="N15" s="68">
        <v>42059</v>
      </c>
      <c r="O15" s="1">
        <v>18.100000000000001</v>
      </c>
    </row>
    <row r="16" spans="1:15" x14ac:dyDescent="0.2">
      <c r="A16" s="25">
        <v>42059</v>
      </c>
      <c r="B16" s="26" t="s">
        <v>122</v>
      </c>
      <c r="C16" s="26">
        <v>22.1</v>
      </c>
      <c r="D16" s="27">
        <v>68.404366666666661</v>
      </c>
      <c r="E16" s="27">
        <v>68.767700000000005</v>
      </c>
      <c r="F16" s="26">
        <f t="shared" si="0"/>
        <v>22.200000000000003</v>
      </c>
      <c r="G16" s="27">
        <v>71.188900000000004</v>
      </c>
      <c r="H16" s="27">
        <v>71.347200000000001</v>
      </c>
      <c r="J16" s="3">
        <v>22.1</v>
      </c>
      <c r="K16" s="7">
        <v>68.404366666666661</v>
      </c>
      <c r="L16" s="3">
        <v>22.2</v>
      </c>
      <c r="M16" s="7">
        <v>71.188900000000004</v>
      </c>
      <c r="N16" s="68">
        <v>42059</v>
      </c>
      <c r="O16" s="1">
        <v>22.1</v>
      </c>
    </row>
    <row r="17" spans="1:15" x14ac:dyDescent="0.2">
      <c r="A17" s="25">
        <v>42059</v>
      </c>
      <c r="B17" s="26" t="s">
        <v>128</v>
      </c>
      <c r="C17" s="26">
        <v>23.1</v>
      </c>
      <c r="D17" s="27">
        <v>71.703299999999999</v>
      </c>
      <c r="E17" s="27">
        <v>72.077299999999994</v>
      </c>
      <c r="F17" s="26">
        <f t="shared" si="0"/>
        <v>23.200000000000003</v>
      </c>
      <c r="G17" s="27">
        <v>71.00215</v>
      </c>
      <c r="H17" s="27">
        <v>71.1571</v>
      </c>
      <c r="J17" s="3">
        <v>23.1</v>
      </c>
      <c r="K17" s="7">
        <v>71.703299999999999</v>
      </c>
      <c r="L17" s="3">
        <v>23.2</v>
      </c>
      <c r="M17" s="7">
        <v>71.00215</v>
      </c>
      <c r="N17" s="68">
        <v>42059</v>
      </c>
      <c r="O17" s="1">
        <v>23.1</v>
      </c>
    </row>
    <row r="18" spans="1:15" x14ac:dyDescent="0.2">
      <c r="A18" s="25">
        <v>42059</v>
      </c>
      <c r="B18" s="26" t="s">
        <v>135</v>
      </c>
      <c r="C18" s="26">
        <v>24.1</v>
      </c>
      <c r="D18" s="27">
        <v>71.351500000000001</v>
      </c>
      <c r="E18" s="27">
        <v>71.668700000000001</v>
      </c>
      <c r="F18" s="26">
        <f t="shared" si="0"/>
        <v>24.200000000000003</v>
      </c>
      <c r="G18" s="27">
        <v>71.001300000000001</v>
      </c>
      <c r="H18" s="27">
        <v>71.159000000000006</v>
      </c>
      <c r="J18" s="3">
        <v>24.1</v>
      </c>
      <c r="K18" s="7">
        <v>71.351500000000001</v>
      </c>
      <c r="L18" s="3">
        <v>24.2</v>
      </c>
      <c r="M18" s="7">
        <v>71.001300000000001</v>
      </c>
      <c r="N18" s="68">
        <v>42059</v>
      </c>
      <c r="O18" s="1">
        <v>24.1</v>
      </c>
    </row>
    <row r="19" spans="1:15" x14ac:dyDescent="0.2">
      <c r="A19" s="25">
        <v>42059</v>
      </c>
      <c r="B19" s="26" t="s">
        <v>130</v>
      </c>
      <c r="C19" s="26">
        <v>26.1</v>
      </c>
      <c r="D19" s="27">
        <v>71.190899999999999</v>
      </c>
      <c r="E19" s="27">
        <v>71.562600000000003</v>
      </c>
      <c r="F19" s="26">
        <f t="shared" si="0"/>
        <v>26.200000000000003</v>
      </c>
      <c r="G19" s="27">
        <v>68.245350000000002</v>
      </c>
      <c r="H19" s="27">
        <v>68.390199999999993</v>
      </c>
      <c r="J19" s="3">
        <v>26.1</v>
      </c>
      <c r="K19" s="7">
        <v>71.190899999999999</v>
      </c>
      <c r="L19" s="3">
        <v>26.2</v>
      </c>
      <c r="M19" s="7">
        <v>68.245350000000002</v>
      </c>
      <c r="N19" s="68">
        <v>42059</v>
      </c>
      <c r="O19" s="1">
        <v>26.1</v>
      </c>
    </row>
    <row r="20" spans="1:15" x14ac:dyDescent="0.2">
      <c r="A20" s="69"/>
      <c r="B20" s="69"/>
      <c r="C20" s="69"/>
      <c r="D20" s="69"/>
      <c r="E20" s="69"/>
      <c r="F20" s="69"/>
      <c r="G20" s="69"/>
      <c r="H20" s="69"/>
      <c r="J20" s="3"/>
      <c r="K20" s="7"/>
      <c r="L20" s="3"/>
      <c r="M20" s="7"/>
      <c r="N20" s="68"/>
    </row>
    <row r="21" spans="1:15" ht="12.75" x14ac:dyDescent="0.2">
      <c r="A21" s="58"/>
      <c r="B21" s="9" t="s">
        <v>6</v>
      </c>
      <c r="C21" s="10" t="s">
        <v>8</v>
      </c>
      <c r="D21" s="11" t="s">
        <v>9</v>
      </c>
      <c r="E21" s="11" t="s">
        <v>10</v>
      </c>
      <c r="F21" s="8" t="s">
        <v>8</v>
      </c>
      <c r="G21" s="11" t="s">
        <v>9</v>
      </c>
      <c r="H21" s="11" t="s">
        <v>11</v>
      </c>
      <c r="J21" s="67">
        <v>42102</v>
      </c>
      <c r="K21" s="3" t="s">
        <v>168</v>
      </c>
      <c r="L21" s="3"/>
      <c r="M21" s="3" t="s">
        <v>168</v>
      </c>
    </row>
    <row r="22" spans="1:15" x14ac:dyDescent="0.2">
      <c r="A22" s="12" t="s">
        <v>169</v>
      </c>
      <c r="B22" s="13" t="s">
        <v>15</v>
      </c>
      <c r="C22" s="14" t="s">
        <v>16</v>
      </c>
      <c r="D22" s="14" t="s">
        <v>16</v>
      </c>
      <c r="E22" s="15" t="s">
        <v>18</v>
      </c>
      <c r="F22" s="12" t="s">
        <v>17</v>
      </c>
      <c r="G22" s="12" t="s">
        <v>17</v>
      </c>
      <c r="H22" s="15" t="s">
        <v>18</v>
      </c>
      <c r="J22" s="2" t="s">
        <v>8</v>
      </c>
      <c r="K22" s="2" t="s">
        <v>0</v>
      </c>
      <c r="L22" s="2" t="s">
        <v>8</v>
      </c>
      <c r="M22" s="2" t="s">
        <v>0</v>
      </c>
    </row>
    <row r="23" spans="1:15" x14ac:dyDescent="0.2">
      <c r="A23" s="25">
        <v>42102</v>
      </c>
      <c r="B23" s="26" t="s">
        <v>66</v>
      </c>
      <c r="C23" s="26">
        <v>1.1000000000000001</v>
      </c>
      <c r="D23" s="27">
        <v>70.824250000000006</v>
      </c>
      <c r="E23" s="27">
        <v>71.1999</v>
      </c>
      <c r="F23" s="26">
        <f t="shared" ref="F23:F40" si="1">C23+0.1</f>
        <v>1.2000000000000002</v>
      </c>
      <c r="G23" s="27">
        <v>63.674800000000005</v>
      </c>
      <c r="H23" s="27">
        <v>63.846899999999998</v>
      </c>
      <c r="J23" s="3">
        <v>1.1000000000000001</v>
      </c>
      <c r="K23" s="7">
        <v>70.824250000000006</v>
      </c>
      <c r="L23" s="3">
        <v>1.2</v>
      </c>
      <c r="M23" s="7">
        <v>63.674800000000005</v>
      </c>
      <c r="N23" s="68">
        <v>42102</v>
      </c>
      <c r="O23" s="1">
        <v>1.1000000000000001</v>
      </c>
    </row>
    <row r="24" spans="1:15" x14ac:dyDescent="0.2">
      <c r="A24" s="25">
        <v>42102</v>
      </c>
      <c r="B24" s="26" t="s">
        <v>71</v>
      </c>
      <c r="C24" s="26">
        <v>4.0999999999999996</v>
      </c>
      <c r="D24" s="27">
        <v>71.238349999999997</v>
      </c>
      <c r="E24" s="27">
        <v>71.590800000000002</v>
      </c>
      <c r="F24" s="26">
        <f t="shared" si="1"/>
        <v>4.1999999999999993</v>
      </c>
      <c r="G24" s="27">
        <v>67.12285</v>
      </c>
      <c r="H24" s="27">
        <v>67.317400000000006</v>
      </c>
      <c r="J24" s="3">
        <v>4.0999999999999996</v>
      </c>
      <c r="K24" s="7">
        <v>71.238349999999997</v>
      </c>
      <c r="L24" s="3">
        <v>4.2</v>
      </c>
      <c r="M24" s="7">
        <v>67.12285</v>
      </c>
      <c r="N24" s="68">
        <v>42102</v>
      </c>
      <c r="O24" s="1">
        <v>4.0999999999999996</v>
      </c>
    </row>
    <row r="25" spans="1:15" x14ac:dyDescent="0.2">
      <c r="A25" s="25">
        <v>42102</v>
      </c>
      <c r="B25" s="26" t="s">
        <v>79</v>
      </c>
      <c r="C25" s="26">
        <v>6.1</v>
      </c>
      <c r="D25" s="27">
        <v>71.740100000000012</v>
      </c>
      <c r="E25" s="27">
        <v>72.319100000000006</v>
      </c>
      <c r="F25" s="26">
        <f t="shared" si="1"/>
        <v>6.1999999999999993</v>
      </c>
      <c r="G25" s="27">
        <v>70.402999999999992</v>
      </c>
      <c r="H25" s="27">
        <v>70.769499999999994</v>
      </c>
      <c r="J25" s="3">
        <v>6.1</v>
      </c>
      <c r="K25" s="7">
        <v>71.740100000000012</v>
      </c>
      <c r="L25" s="3">
        <v>6.2</v>
      </c>
      <c r="M25" s="7">
        <v>70.402999999999992</v>
      </c>
      <c r="N25" s="68">
        <v>42102</v>
      </c>
      <c r="O25" s="1">
        <v>6.1</v>
      </c>
    </row>
    <row r="26" spans="1:15" x14ac:dyDescent="0.2">
      <c r="A26" s="25">
        <v>42102</v>
      </c>
      <c r="B26" s="26" t="s">
        <v>67</v>
      </c>
      <c r="C26" s="26">
        <v>7.1</v>
      </c>
      <c r="D26" s="27">
        <v>72.967349999999996</v>
      </c>
      <c r="E26" s="27">
        <v>73.353099999999998</v>
      </c>
      <c r="F26" s="26">
        <f t="shared" si="1"/>
        <v>7.1999999999999993</v>
      </c>
      <c r="G26" s="27">
        <v>73.035550000000001</v>
      </c>
      <c r="H26" s="27">
        <v>73.219399999999993</v>
      </c>
      <c r="J26" s="3">
        <v>7.1</v>
      </c>
      <c r="K26" s="7">
        <v>72.967349999999996</v>
      </c>
      <c r="L26" s="3">
        <v>7.2</v>
      </c>
      <c r="M26" s="7">
        <v>73.035550000000001</v>
      </c>
      <c r="N26" s="68">
        <v>42102</v>
      </c>
      <c r="O26" s="1">
        <v>7.1</v>
      </c>
    </row>
    <row r="27" spans="1:15" x14ac:dyDescent="0.2">
      <c r="A27" s="25">
        <v>42102</v>
      </c>
      <c r="B27" s="26" t="s">
        <v>75</v>
      </c>
      <c r="C27" s="26">
        <v>8.1</v>
      </c>
      <c r="D27" s="27">
        <v>73.611850000000004</v>
      </c>
      <c r="E27" s="27">
        <v>74.495699999999999</v>
      </c>
      <c r="F27" s="26">
        <f t="shared" si="1"/>
        <v>8.1999999999999993</v>
      </c>
      <c r="G27" s="27">
        <v>68.481799999999993</v>
      </c>
      <c r="H27" s="27">
        <v>69.114699999999999</v>
      </c>
      <c r="J27" s="3">
        <v>8.1</v>
      </c>
      <c r="K27" s="7">
        <v>73.611850000000004</v>
      </c>
      <c r="L27" s="3">
        <v>8.1999999999999993</v>
      </c>
      <c r="M27" s="7">
        <v>68.481799999999993</v>
      </c>
      <c r="N27" s="68">
        <v>42102</v>
      </c>
      <c r="O27" s="1">
        <v>8.1</v>
      </c>
    </row>
    <row r="28" spans="1:15" x14ac:dyDescent="0.2">
      <c r="A28" s="25">
        <v>42102</v>
      </c>
      <c r="B28" s="26" t="s">
        <v>78</v>
      </c>
      <c r="C28" s="26">
        <v>9.1</v>
      </c>
      <c r="D28" s="27">
        <v>71.958150000000003</v>
      </c>
      <c r="E28" s="27">
        <v>72.547600000000003</v>
      </c>
      <c r="F28" s="26">
        <f t="shared" si="1"/>
        <v>9.1999999999999993</v>
      </c>
      <c r="G28" s="27">
        <v>72.993799999999993</v>
      </c>
      <c r="H28" s="27">
        <v>73.390699999999995</v>
      </c>
      <c r="J28" s="3">
        <v>9.1</v>
      </c>
      <c r="K28" s="7">
        <v>71.958150000000003</v>
      </c>
      <c r="L28" s="3">
        <v>9.1999999999999993</v>
      </c>
      <c r="M28" s="7">
        <v>72.993799999999993</v>
      </c>
      <c r="N28" s="68">
        <v>42102</v>
      </c>
      <c r="O28" s="1">
        <v>9.1</v>
      </c>
    </row>
    <row r="29" spans="1:15" x14ac:dyDescent="0.2">
      <c r="A29" s="25">
        <v>42102</v>
      </c>
      <c r="B29" s="26" t="s">
        <v>52</v>
      </c>
      <c r="C29" s="26">
        <v>10.1</v>
      </c>
      <c r="D29" s="27">
        <v>72.842950000000002</v>
      </c>
      <c r="E29" s="27">
        <v>76.698999999999998</v>
      </c>
      <c r="F29" s="26">
        <f t="shared" si="1"/>
        <v>10.199999999999999</v>
      </c>
      <c r="G29" s="27">
        <v>72.43610000000001</v>
      </c>
      <c r="H29" s="27">
        <v>76.290700000000001</v>
      </c>
      <c r="J29" s="3">
        <v>10.1</v>
      </c>
      <c r="K29" s="7">
        <v>72.842950000000002</v>
      </c>
      <c r="L29" s="3">
        <v>10.199999999999999</v>
      </c>
      <c r="M29" s="7">
        <v>72.43610000000001</v>
      </c>
      <c r="N29" s="68">
        <v>42102</v>
      </c>
      <c r="O29" s="1">
        <v>10.1</v>
      </c>
    </row>
    <row r="30" spans="1:15" x14ac:dyDescent="0.2">
      <c r="A30" s="25">
        <v>42102</v>
      </c>
      <c r="B30" s="26" t="s">
        <v>70</v>
      </c>
      <c r="C30" s="26">
        <v>12.1</v>
      </c>
      <c r="D30" s="27">
        <v>72.4559</v>
      </c>
      <c r="E30" s="27">
        <v>73.325599999999994</v>
      </c>
      <c r="F30" s="26">
        <f t="shared" si="1"/>
        <v>12.2</v>
      </c>
      <c r="G30" s="27">
        <v>73.349549999999994</v>
      </c>
      <c r="H30" s="27">
        <v>73.995500000000007</v>
      </c>
      <c r="J30" s="3">
        <v>12.1</v>
      </c>
      <c r="K30" s="7">
        <v>72.4559</v>
      </c>
      <c r="L30" s="3">
        <v>12.2</v>
      </c>
      <c r="M30" s="7">
        <v>73.349549999999994</v>
      </c>
      <c r="N30" s="68">
        <v>42102</v>
      </c>
      <c r="O30" s="1">
        <v>12.1</v>
      </c>
    </row>
    <row r="31" spans="1:15" x14ac:dyDescent="0.2">
      <c r="A31" s="25">
        <v>42102</v>
      </c>
      <c r="B31" s="26" t="s">
        <v>74</v>
      </c>
      <c r="C31" s="26">
        <v>13.1</v>
      </c>
      <c r="D31" s="27">
        <v>68.698300000000003</v>
      </c>
      <c r="E31" s="27">
        <v>69.4255</v>
      </c>
      <c r="F31" s="26">
        <f t="shared" si="1"/>
        <v>13.2</v>
      </c>
      <c r="G31" s="27">
        <v>69.04195</v>
      </c>
      <c r="H31" s="27">
        <v>69.574200000000005</v>
      </c>
      <c r="J31" s="3">
        <v>13.1</v>
      </c>
      <c r="K31" s="7">
        <v>68.698300000000003</v>
      </c>
      <c r="L31" s="3">
        <v>13.2</v>
      </c>
      <c r="M31" s="7">
        <v>69.04195</v>
      </c>
      <c r="N31" s="68">
        <v>42102</v>
      </c>
      <c r="O31" s="1">
        <v>13.1</v>
      </c>
    </row>
    <row r="32" spans="1:15" x14ac:dyDescent="0.2">
      <c r="A32" s="25">
        <v>42102</v>
      </c>
      <c r="B32" s="26" t="s">
        <v>65</v>
      </c>
      <c r="C32" s="26">
        <v>14.1</v>
      </c>
      <c r="D32" s="27">
        <v>68.684799999999996</v>
      </c>
      <c r="E32" s="27">
        <v>69.326499999999996</v>
      </c>
      <c r="F32" s="26">
        <f t="shared" si="1"/>
        <v>14.2</v>
      </c>
      <c r="G32" s="27">
        <v>69.250699999999995</v>
      </c>
      <c r="H32" s="27">
        <v>69.599299999999999</v>
      </c>
      <c r="J32" s="3">
        <v>14.1</v>
      </c>
      <c r="K32" s="7">
        <v>68.684799999999996</v>
      </c>
      <c r="L32" s="3">
        <v>14.2</v>
      </c>
      <c r="M32" s="7">
        <v>69.250699999999995</v>
      </c>
      <c r="N32" s="68">
        <v>42102</v>
      </c>
      <c r="O32" s="1">
        <v>14.1</v>
      </c>
    </row>
    <row r="33" spans="1:15" x14ac:dyDescent="0.2">
      <c r="A33" s="25">
        <v>42102</v>
      </c>
      <c r="B33" s="26" t="s">
        <v>73</v>
      </c>
      <c r="C33" s="26">
        <v>15.1</v>
      </c>
      <c r="D33" s="27">
        <v>68.76939999999999</v>
      </c>
      <c r="E33" s="27">
        <v>69.0822</v>
      </c>
      <c r="F33" s="26">
        <f t="shared" si="1"/>
        <v>15.2</v>
      </c>
      <c r="G33" s="27">
        <v>67.238849999999999</v>
      </c>
      <c r="H33" s="27">
        <v>67.406400000000005</v>
      </c>
      <c r="J33" s="3">
        <v>15.1</v>
      </c>
      <c r="K33" s="7">
        <v>68.76939999999999</v>
      </c>
      <c r="L33" s="3">
        <v>15.2</v>
      </c>
      <c r="M33" s="7">
        <v>67.238849999999999</v>
      </c>
      <c r="N33" s="68">
        <v>42102</v>
      </c>
      <c r="O33" s="1">
        <v>15.1</v>
      </c>
    </row>
    <row r="34" spans="1:15" x14ac:dyDescent="0.2">
      <c r="A34" s="25">
        <v>42102</v>
      </c>
      <c r="B34" s="26" t="s">
        <v>76</v>
      </c>
      <c r="C34" s="26">
        <v>16.100000000000001</v>
      </c>
      <c r="D34" s="27">
        <v>68.671850000000006</v>
      </c>
      <c r="E34" s="27">
        <v>69.4358</v>
      </c>
      <c r="F34" s="26">
        <f t="shared" si="1"/>
        <v>16.200000000000003</v>
      </c>
      <c r="G34" s="27">
        <v>69.712450000000004</v>
      </c>
      <c r="H34" s="27">
        <v>70.254599999999996</v>
      </c>
      <c r="J34" s="3">
        <v>16.100000000000001</v>
      </c>
      <c r="K34" s="7">
        <v>68.671850000000006</v>
      </c>
      <c r="L34" s="3">
        <v>16.2</v>
      </c>
      <c r="M34" s="7">
        <v>69.712450000000004</v>
      </c>
      <c r="N34" s="68">
        <v>42102</v>
      </c>
      <c r="O34" s="1">
        <v>16.100000000000001</v>
      </c>
    </row>
    <row r="35" spans="1:15" x14ac:dyDescent="0.2">
      <c r="A35" s="25">
        <v>42102</v>
      </c>
      <c r="B35" s="26" t="s">
        <v>80</v>
      </c>
      <c r="C35" s="28">
        <v>18.100000000000001</v>
      </c>
      <c r="D35" s="27">
        <v>68.666599999999988</v>
      </c>
      <c r="E35" s="29">
        <v>69.593900000000005</v>
      </c>
      <c r="F35" s="26">
        <f t="shared" si="1"/>
        <v>18.200000000000003</v>
      </c>
      <c r="G35" s="27">
        <v>70.477149999999995</v>
      </c>
      <c r="H35" s="27">
        <v>71.184700000000007</v>
      </c>
      <c r="J35" s="3">
        <v>18.100000000000001</v>
      </c>
      <c r="K35" s="7">
        <v>68.666599999999988</v>
      </c>
      <c r="L35" s="3">
        <v>18.2</v>
      </c>
      <c r="M35" s="7">
        <v>70.477149999999995</v>
      </c>
      <c r="N35" s="68">
        <v>42102</v>
      </c>
      <c r="O35" s="1">
        <v>18.100000000000001</v>
      </c>
    </row>
    <row r="36" spans="1:15" x14ac:dyDescent="0.2">
      <c r="A36" s="25">
        <v>42102</v>
      </c>
      <c r="B36" s="26" t="s">
        <v>77</v>
      </c>
      <c r="C36" s="26">
        <v>19.100000000000001</v>
      </c>
      <c r="D36" s="27">
        <v>71.837549999999993</v>
      </c>
      <c r="E36" s="27">
        <v>72.121899999999997</v>
      </c>
      <c r="F36" s="26">
        <f t="shared" si="1"/>
        <v>19.200000000000003</v>
      </c>
      <c r="G36" s="27">
        <v>72.090149999999994</v>
      </c>
      <c r="H36" s="29">
        <v>72.244</v>
      </c>
      <c r="J36" s="3">
        <v>19.100000000000001</v>
      </c>
      <c r="K36" s="7">
        <v>71.837549999999993</v>
      </c>
      <c r="L36" s="3">
        <v>19.2</v>
      </c>
      <c r="M36" s="7">
        <v>72.090149999999994</v>
      </c>
      <c r="N36" s="68">
        <v>42102</v>
      </c>
      <c r="O36" s="1">
        <v>19.100000000000001</v>
      </c>
    </row>
    <row r="37" spans="1:15" x14ac:dyDescent="0.2">
      <c r="A37" s="25">
        <v>42102</v>
      </c>
      <c r="B37" s="26" t="s">
        <v>68</v>
      </c>
      <c r="C37" s="26">
        <v>20.100000000000001</v>
      </c>
      <c r="D37" s="27">
        <v>71.064699999999988</v>
      </c>
      <c r="E37" s="27">
        <v>71.3596</v>
      </c>
      <c r="F37" s="26">
        <f t="shared" si="1"/>
        <v>20.200000000000003</v>
      </c>
      <c r="G37" s="27">
        <v>73.561499999999995</v>
      </c>
      <c r="H37" s="27">
        <v>73.719800000000006</v>
      </c>
      <c r="J37" s="3">
        <v>20.100000000000001</v>
      </c>
      <c r="K37" s="7">
        <v>71.064699999999988</v>
      </c>
      <c r="L37" s="3">
        <v>20.2</v>
      </c>
      <c r="M37" s="7">
        <v>73.561499999999995</v>
      </c>
      <c r="N37" s="68">
        <v>42102</v>
      </c>
      <c r="O37" s="1">
        <v>20.100000000000001</v>
      </c>
    </row>
    <row r="38" spans="1:15" x14ac:dyDescent="0.2">
      <c r="A38" s="25">
        <v>42102</v>
      </c>
      <c r="B38" s="26" t="s">
        <v>69</v>
      </c>
      <c r="C38" s="26">
        <v>23.1</v>
      </c>
      <c r="D38" s="27">
        <v>71.703299999999999</v>
      </c>
      <c r="E38" s="27">
        <v>72.181100000000001</v>
      </c>
      <c r="F38" s="26">
        <f t="shared" si="1"/>
        <v>23.200000000000003</v>
      </c>
      <c r="G38" s="27">
        <v>71.00215</v>
      </c>
      <c r="H38" s="27">
        <v>71.2791</v>
      </c>
      <c r="J38" s="3">
        <v>23.1</v>
      </c>
      <c r="K38" s="7">
        <v>71.703299999999999</v>
      </c>
      <c r="L38" s="3">
        <v>23.2</v>
      </c>
      <c r="M38" s="7">
        <v>71.00215</v>
      </c>
      <c r="N38" s="68">
        <v>42102</v>
      </c>
      <c r="O38" s="1">
        <v>23.1</v>
      </c>
    </row>
    <row r="39" spans="1:15" x14ac:dyDescent="0.2">
      <c r="A39" s="25">
        <v>42102</v>
      </c>
      <c r="B39" s="26" t="s">
        <v>72</v>
      </c>
      <c r="C39" s="26">
        <v>24.1</v>
      </c>
      <c r="D39" s="27">
        <v>71.351500000000001</v>
      </c>
      <c r="E39" s="27">
        <v>71.971699999999998</v>
      </c>
      <c r="F39" s="26">
        <f t="shared" si="1"/>
        <v>24.200000000000003</v>
      </c>
      <c r="G39" s="27">
        <v>71.001300000000001</v>
      </c>
      <c r="H39" s="27">
        <v>71.433000000000007</v>
      </c>
      <c r="J39" s="3">
        <v>24.1</v>
      </c>
      <c r="K39" s="7">
        <v>71.351500000000001</v>
      </c>
      <c r="L39" s="3">
        <v>24.2</v>
      </c>
      <c r="M39" s="7">
        <v>71.001300000000001</v>
      </c>
      <c r="N39" s="68">
        <v>42102</v>
      </c>
      <c r="O39" s="1">
        <v>24.1</v>
      </c>
    </row>
    <row r="40" spans="1:15" x14ac:dyDescent="0.2">
      <c r="A40" s="25">
        <v>42102</v>
      </c>
      <c r="B40" s="26" t="s">
        <v>81</v>
      </c>
      <c r="C40" s="26">
        <v>26.1</v>
      </c>
      <c r="D40" s="27">
        <v>71.190899999999999</v>
      </c>
      <c r="E40" s="27">
        <v>71.658699999999996</v>
      </c>
      <c r="F40" s="26">
        <f t="shared" si="1"/>
        <v>26.200000000000003</v>
      </c>
      <c r="G40" s="27">
        <v>68.245350000000002</v>
      </c>
      <c r="H40" s="27">
        <v>68.516099999999994</v>
      </c>
      <c r="J40" s="3">
        <v>26.1</v>
      </c>
      <c r="K40" s="7">
        <v>71.190899999999999</v>
      </c>
      <c r="L40" s="3">
        <v>26.2</v>
      </c>
      <c r="M40" s="7">
        <v>68.245350000000002</v>
      </c>
      <c r="N40" s="68">
        <v>42102</v>
      </c>
      <c r="O40" s="1">
        <v>26.1</v>
      </c>
    </row>
    <row r="41" spans="1:15" x14ac:dyDescent="0.2">
      <c r="B41" s="3"/>
      <c r="C41" s="3"/>
      <c r="D41" s="3"/>
      <c r="E41" s="3"/>
      <c r="F41" s="3"/>
      <c r="G41" s="3"/>
      <c r="H41" s="3"/>
      <c r="J41" s="3"/>
      <c r="K41" s="3"/>
      <c r="L41" s="3"/>
      <c r="M41" s="3"/>
    </row>
    <row r="42" spans="1:15" ht="12.75" x14ac:dyDescent="0.2">
      <c r="A42" s="58"/>
      <c r="B42" s="9" t="s">
        <v>6</v>
      </c>
      <c r="C42" s="10" t="s">
        <v>8</v>
      </c>
      <c r="D42" s="11" t="s">
        <v>9</v>
      </c>
      <c r="E42" s="11" t="s">
        <v>10</v>
      </c>
      <c r="F42" s="8" t="s">
        <v>8</v>
      </c>
      <c r="G42" s="11" t="s">
        <v>9</v>
      </c>
      <c r="H42" s="11" t="s">
        <v>11</v>
      </c>
      <c r="J42" s="67">
        <v>42115</v>
      </c>
      <c r="K42" s="3" t="s">
        <v>168</v>
      </c>
      <c r="L42" s="3"/>
      <c r="M42" s="3" t="s">
        <v>168</v>
      </c>
    </row>
    <row r="43" spans="1:15" x14ac:dyDescent="0.2">
      <c r="A43" s="12" t="s">
        <v>169</v>
      </c>
      <c r="B43" s="13" t="s">
        <v>15</v>
      </c>
      <c r="C43" s="14" t="s">
        <v>16</v>
      </c>
      <c r="D43" s="14" t="s">
        <v>16</v>
      </c>
      <c r="E43" s="15" t="s">
        <v>18</v>
      </c>
      <c r="F43" s="12" t="s">
        <v>17</v>
      </c>
      <c r="G43" s="12" t="s">
        <v>17</v>
      </c>
      <c r="H43" s="15" t="s">
        <v>18</v>
      </c>
      <c r="J43" s="2" t="s">
        <v>8</v>
      </c>
      <c r="K43" s="2" t="s">
        <v>0</v>
      </c>
      <c r="L43" s="2" t="s">
        <v>8</v>
      </c>
      <c r="M43" s="2" t="s">
        <v>0</v>
      </c>
    </row>
    <row r="44" spans="1:15" x14ac:dyDescent="0.2">
      <c r="A44" s="25">
        <v>42115</v>
      </c>
      <c r="B44" s="26" t="s">
        <v>88</v>
      </c>
      <c r="C44" s="26">
        <v>4.0999999999999996</v>
      </c>
      <c r="D44" s="27">
        <v>71.238349999999997</v>
      </c>
      <c r="E44" s="27">
        <v>71.639899999999997</v>
      </c>
      <c r="F44" s="26">
        <f t="shared" ref="F44:F62" si="2">C44+0.1</f>
        <v>4.1999999999999993</v>
      </c>
      <c r="G44" s="27">
        <v>67.12285</v>
      </c>
      <c r="H44" s="27">
        <v>67.335599999999999</v>
      </c>
      <c r="J44" s="3">
        <v>4.0999999999999996</v>
      </c>
      <c r="K44" s="7">
        <v>71.238349999999997</v>
      </c>
      <c r="L44" s="3">
        <v>4.2</v>
      </c>
      <c r="M44" s="7">
        <v>67.12285</v>
      </c>
      <c r="N44" s="68">
        <v>42115</v>
      </c>
      <c r="O44" s="1">
        <v>4.0999999999999996</v>
      </c>
    </row>
    <row r="45" spans="1:15" x14ac:dyDescent="0.2">
      <c r="A45" s="25">
        <v>42115</v>
      </c>
      <c r="B45" s="26" t="s">
        <v>93</v>
      </c>
      <c r="C45" s="26">
        <v>6.1</v>
      </c>
      <c r="D45" s="27">
        <v>71.740100000000012</v>
      </c>
      <c r="E45" s="27">
        <v>72.405600000000007</v>
      </c>
      <c r="F45" s="26">
        <f t="shared" si="2"/>
        <v>6.1999999999999993</v>
      </c>
      <c r="G45" s="27">
        <v>70.402999999999992</v>
      </c>
      <c r="H45" s="27">
        <v>70.842399999999998</v>
      </c>
      <c r="J45" s="3">
        <v>6.1</v>
      </c>
      <c r="K45" s="7">
        <v>71.740100000000012</v>
      </c>
      <c r="L45" s="3">
        <v>6.2</v>
      </c>
      <c r="M45" s="7">
        <v>70.402999999999992</v>
      </c>
      <c r="N45" s="68">
        <v>42115</v>
      </c>
      <c r="O45" s="1">
        <v>6.1</v>
      </c>
    </row>
    <row r="46" spans="1:15" x14ac:dyDescent="0.2">
      <c r="A46" s="25">
        <v>42115</v>
      </c>
      <c r="B46" s="26" t="s">
        <v>89</v>
      </c>
      <c r="C46" s="26">
        <v>7.1</v>
      </c>
      <c r="D46" s="27">
        <v>72.967349999999996</v>
      </c>
      <c r="E46" s="27">
        <v>73.254800000000003</v>
      </c>
      <c r="F46" s="26">
        <f t="shared" si="2"/>
        <v>7.1999999999999993</v>
      </c>
      <c r="G46" s="27">
        <v>73.035550000000001</v>
      </c>
      <c r="H46" s="27">
        <v>73.194400000000002</v>
      </c>
      <c r="J46" s="3">
        <v>7.1</v>
      </c>
      <c r="K46" s="7">
        <v>72.967349999999996</v>
      </c>
      <c r="L46" s="3">
        <v>7.2</v>
      </c>
      <c r="M46" s="7">
        <v>73.035550000000001</v>
      </c>
      <c r="N46" s="68">
        <v>42115</v>
      </c>
      <c r="O46" s="1">
        <v>7.1</v>
      </c>
    </row>
    <row r="47" spans="1:15" x14ac:dyDescent="0.2">
      <c r="A47" s="25">
        <v>42115</v>
      </c>
      <c r="B47" s="26" t="s">
        <v>85</v>
      </c>
      <c r="C47" s="26">
        <v>8.1</v>
      </c>
      <c r="D47" s="27">
        <v>73.611850000000004</v>
      </c>
      <c r="E47" s="27">
        <v>73.957899999999995</v>
      </c>
      <c r="F47" s="26">
        <f t="shared" si="2"/>
        <v>8.1999999999999993</v>
      </c>
      <c r="G47" s="27">
        <v>68.481799999999993</v>
      </c>
      <c r="H47" s="27">
        <v>68.640199999999993</v>
      </c>
      <c r="J47" s="3">
        <v>8.1</v>
      </c>
      <c r="K47" s="7">
        <v>73.611850000000004</v>
      </c>
      <c r="L47" s="3">
        <v>8.1999999999999993</v>
      </c>
      <c r="M47" s="7">
        <v>68.481799999999993</v>
      </c>
      <c r="N47" s="68">
        <v>42115</v>
      </c>
      <c r="O47" s="1">
        <v>8.1</v>
      </c>
    </row>
    <row r="48" spans="1:15" x14ac:dyDescent="0.2">
      <c r="A48" s="25">
        <v>42115</v>
      </c>
      <c r="B48" s="26" t="s">
        <v>91</v>
      </c>
      <c r="C48" s="26">
        <v>9.1</v>
      </c>
      <c r="D48" s="27">
        <v>71.958150000000003</v>
      </c>
      <c r="E48" s="27">
        <v>72.325400000000002</v>
      </c>
      <c r="F48" s="26">
        <f t="shared" si="2"/>
        <v>9.1999999999999993</v>
      </c>
      <c r="G48" s="27">
        <v>72.993799999999993</v>
      </c>
      <c r="H48" s="27">
        <v>73.199399999999997</v>
      </c>
      <c r="J48" s="3">
        <v>9.1</v>
      </c>
      <c r="K48" s="7">
        <v>71.958150000000003</v>
      </c>
      <c r="L48" s="3">
        <v>9.1999999999999993</v>
      </c>
      <c r="M48" s="7">
        <v>72.993799999999993</v>
      </c>
      <c r="N48" s="68">
        <v>42115</v>
      </c>
      <c r="O48" s="1">
        <v>9.1</v>
      </c>
    </row>
    <row r="49" spans="1:15" x14ac:dyDescent="0.2">
      <c r="A49" s="25">
        <v>42115</v>
      </c>
      <c r="B49" s="26" t="s">
        <v>96</v>
      </c>
      <c r="C49" s="26">
        <v>10.1</v>
      </c>
      <c r="D49" s="27">
        <v>72.842950000000002</v>
      </c>
      <c r="E49" s="27">
        <v>73.3279</v>
      </c>
      <c r="F49" s="26">
        <f t="shared" si="2"/>
        <v>10.199999999999999</v>
      </c>
      <c r="G49" s="27">
        <v>72.43610000000001</v>
      </c>
      <c r="H49" s="27">
        <v>72.688100000000006</v>
      </c>
      <c r="J49" s="3">
        <v>10.1</v>
      </c>
      <c r="K49" s="7">
        <v>72.842950000000002</v>
      </c>
      <c r="L49" s="3">
        <v>10.199999999999999</v>
      </c>
      <c r="M49" s="7">
        <v>72.43610000000001</v>
      </c>
      <c r="N49" s="68">
        <v>42115</v>
      </c>
      <c r="O49" s="1">
        <v>10.1</v>
      </c>
    </row>
    <row r="50" spans="1:15" x14ac:dyDescent="0.2">
      <c r="A50" s="25">
        <v>42115</v>
      </c>
      <c r="B50" s="26" t="s">
        <v>101</v>
      </c>
      <c r="C50" s="26">
        <v>11.1</v>
      </c>
      <c r="D50" s="27">
        <v>73.760199999999998</v>
      </c>
      <c r="E50" s="27">
        <v>74.294899999999998</v>
      </c>
      <c r="F50" s="26">
        <f t="shared" si="2"/>
        <v>11.2</v>
      </c>
      <c r="G50" s="27">
        <v>70.509700000000009</v>
      </c>
      <c r="H50" s="27">
        <v>70.8489</v>
      </c>
      <c r="J50" s="3">
        <v>11.1</v>
      </c>
      <c r="K50" s="7">
        <v>73.760199999999998</v>
      </c>
      <c r="L50" s="3">
        <v>11.2</v>
      </c>
      <c r="M50" s="7">
        <v>70.509700000000009</v>
      </c>
      <c r="N50" s="68">
        <v>42115</v>
      </c>
      <c r="O50" s="1">
        <v>11.1</v>
      </c>
    </row>
    <row r="51" spans="1:15" x14ac:dyDescent="0.2">
      <c r="A51" s="25">
        <v>42115</v>
      </c>
      <c r="B51" s="26" t="s">
        <v>84</v>
      </c>
      <c r="C51" s="26">
        <v>12.1</v>
      </c>
      <c r="D51" s="27">
        <v>72.4559</v>
      </c>
      <c r="E51" s="27">
        <v>73.113100000000003</v>
      </c>
      <c r="F51" s="26">
        <f t="shared" si="2"/>
        <v>12.2</v>
      </c>
      <c r="G51" s="27">
        <v>73.349549999999994</v>
      </c>
      <c r="H51" s="27">
        <v>73.783799999999999</v>
      </c>
      <c r="J51" s="3">
        <v>12.1</v>
      </c>
      <c r="K51" s="7">
        <v>72.4559</v>
      </c>
      <c r="L51" s="3">
        <v>12.2</v>
      </c>
      <c r="M51" s="7">
        <v>73.349549999999994</v>
      </c>
      <c r="N51" s="68">
        <v>42115</v>
      </c>
      <c r="O51" s="1">
        <v>12.1</v>
      </c>
    </row>
    <row r="52" spans="1:15" x14ac:dyDescent="0.2">
      <c r="A52" s="25">
        <v>42115</v>
      </c>
      <c r="B52" s="26" t="s">
        <v>92</v>
      </c>
      <c r="C52" s="26">
        <v>13.1</v>
      </c>
      <c r="D52" s="27">
        <v>68.698300000000003</v>
      </c>
      <c r="E52" s="27">
        <v>69.513599999999997</v>
      </c>
      <c r="F52" s="26">
        <f t="shared" si="2"/>
        <v>13.2</v>
      </c>
      <c r="G52" s="27">
        <v>69.04195</v>
      </c>
      <c r="H52" s="27">
        <v>69.611099999999993</v>
      </c>
      <c r="J52" s="3">
        <v>13.1</v>
      </c>
      <c r="K52" s="7">
        <v>68.698300000000003</v>
      </c>
      <c r="L52" s="3">
        <v>13.2</v>
      </c>
      <c r="M52" s="7">
        <v>69.04195</v>
      </c>
      <c r="N52" s="68">
        <v>42115</v>
      </c>
      <c r="O52" s="1">
        <v>13.1</v>
      </c>
    </row>
    <row r="53" spans="1:15" x14ac:dyDescent="0.2">
      <c r="A53" s="25">
        <v>42115</v>
      </c>
      <c r="B53" s="26" t="s">
        <v>86</v>
      </c>
      <c r="C53" s="26">
        <v>14.1</v>
      </c>
      <c r="D53" s="27">
        <v>68.684799999999996</v>
      </c>
      <c r="E53" s="27">
        <v>69.091800000000006</v>
      </c>
      <c r="F53" s="26">
        <f t="shared" si="2"/>
        <v>14.2</v>
      </c>
      <c r="G53" s="27">
        <v>69.250699999999995</v>
      </c>
      <c r="H53" s="27">
        <v>69.451400000000007</v>
      </c>
      <c r="J53" s="3">
        <v>14.1</v>
      </c>
      <c r="K53" s="7">
        <v>68.684799999999996</v>
      </c>
      <c r="L53" s="3">
        <v>14.2</v>
      </c>
      <c r="M53" s="7">
        <v>69.250699999999995</v>
      </c>
      <c r="N53" s="68">
        <v>42115</v>
      </c>
      <c r="O53" s="1">
        <v>14.1</v>
      </c>
    </row>
    <row r="54" spans="1:15" x14ac:dyDescent="0.2">
      <c r="A54" s="25">
        <v>42115</v>
      </c>
      <c r="B54" s="26" t="s">
        <v>95</v>
      </c>
      <c r="C54" s="26">
        <v>15.1</v>
      </c>
      <c r="D54" s="27">
        <v>68.76939999999999</v>
      </c>
      <c r="E54" s="27">
        <v>69.177300000000002</v>
      </c>
      <c r="F54" s="26">
        <f t="shared" si="2"/>
        <v>15.2</v>
      </c>
      <c r="G54" s="27">
        <v>67.238849999999999</v>
      </c>
      <c r="H54" s="27">
        <v>67.468699999999998</v>
      </c>
      <c r="J54" s="3">
        <v>15.1</v>
      </c>
      <c r="K54" s="7">
        <v>68.76939999999999</v>
      </c>
      <c r="L54" s="3">
        <v>15.2</v>
      </c>
      <c r="M54" s="7">
        <v>67.238849999999999</v>
      </c>
      <c r="N54" s="68">
        <v>42115</v>
      </c>
      <c r="O54" s="1">
        <v>15.1</v>
      </c>
    </row>
    <row r="55" spans="1:15" x14ac:dyDescent="0.2">
      <c r="A55" s="25">
        <v>42115</v>
      </c>
      <c r="B55" s="26" t="s">
        <v>87</v>
      </c>
      <c r="C55" s="26">
        <v>16.100000000000001</v>
      </c>
      <c r="D55" s="27">
        <v>68.671850000000006</v>
      </c>
      <c r="E55" s="27">
        <v>69.110799999999998</v>
      </c>
      <c r="F55" s="26">
        <f t="shared" si="2"/>
        <v>16.200000000000003</v>
      </c>
      <c r="G55" s="27">
        <v>69.712450000000004</v>
      </c>
      <c r="H55" s="27">
        <v>69.903099999999995</v>
      </c>
      <c r="J55" s="3">
        <v>16.100000000000001</v>
      </c>
      <c r="K55" s="7">
        <v>68.671850000000006</v>
      </c>
      <c r="L55" s="3">
        <v>16.2</v>
      </c>
      <c r="M55" s="7">
        <v>69.712450000000004</v>
      </c>
      <c r="N55" s="68">
        <v>42115</v>
      </c>
      <c r="O55" s="1">
        <v>16.100000000000001</v>
      </c>
    </row>
    <row r="56" spans="1:15" x14ac:dyDescent="0.2">
      <c r="A56" s="25">
        <v>42115</v>
      </c>
      <c r="B56" s="26" t="s">
        <v>98</v>
      </c>
      <c r="C56" s="26">
        <v>18.100000000000001</v>
      </c>
      <c r="D56" s="27">
        <v>68.666599999999988</v>
      </c>
      <c r="E56" s="27">
        <v>69.190799999999996</v>
      </c>
      <c r="F56" s="26">
        <f t="shared" si="2"/>
        <v>18.200000000000003</v>
      </c>
      <c r="G56" s="27">
        <v>70.477149999999995</v>
      </c>
      <c r="H56" s="27">
        <v>70.793099999999995</v>
      </c>
      <c r="J56" s="3">
        <v>18.100000000000001</v>
      </c>
      <c r="K56" s="7">
        <v>68.666599999999988</v>
      </c>
      <c r="L56" s="3">
        <v>18.2</v>
      </c>
      <c r="M56" s="7">
        <v>70.477149999999995</v>
      </c>
      <c r="N56" s="68">
        <v>42115</v>
      </c>
      <c r="O56" s="1">
        <v>18.100000000000001</v>
      </c>
    </row>
    <row r="57" spans="1:15" x14ac:dyDescent="0.2">
      <c r="A57" s="25">
        <v>42115</v>
      </c>
      <c r="B57" s="26" t="s">
        <v>97</v>
      </c>
      <c r="C57" s="26">
        <v>19.100000000000001</v>
      </c>
      <c r="D57" s="27">
        <v>71.837549999999993</v>
      </c>
      <c r="E57" s="27">
        <v>72.542599999999993</v>
      </c>
      <c r="F57" s="26">
        <f t="shared" si="2"/>
        <v>19.200000000000003</v>
      </c>
      <c r="G57" s="27">
        <v>72.090149999999994</v>
      </c>
      <c r="H57" s="27">
        <v>72.581699999999998</v>
      </c>
      <c r="J57" s="3">
        <v>19.100000000000001</v>
      </c>
      <c r="K57" s="7">
        <v>71.837549999999993</v>
      </c>
      <c r="L57" s="3">
        <v>19.2</v>
      </c>
      <c r="M57" s="7">
        <v>72.090149999999994</v>
      </c>
      <c r="N57" s="68">
        <v>42115</v>
      </c>
      <c r="O57" s="1">
        <v>19.100000000000001</v>
      </c>
    </row>
    <row r="58" spans="1:15" x14ac:dyDescent="0.2">
      <c r="A58" s="25">
        <v>42115</v>
      </c>
      <c r="B58" s="26" t="s">
        <v>94</v>
      </c>
      <c r="C58" s="26">
        <v>20.100000000000001</v>
      </c>
      <c r="D58" s="27">
        <v>71.064699999999988</v>
      </c>
      <c r="E58" s="27">
        <v>71.433999999999997</v>
      </c>
      <c r="F58" s="26">
        <f t="shared" si="2"/>
        <v>20.200000000000003</v>
      </c>
      <c r="G58" s="27">
        <v>73.561499999999995</v>
      </c>
      <c r="H58" s="27">
        <v>73.784899999999993</v>
      </c>
      <c r="J58" s="3">
        <v>20.100000000000001</v>
      </c>
      <c r="K58" s="7">
        <v>71.064699999999988</v>
      </c>
      <c r="L58" s="3">
        <v>20.2</v>
      </c>
      <c r="M58" s="7">
        <v>73.561499999999995</v>
      </c>
      <c r="N58" s="68">
        <v>42115</v>
      </c>
      <c r="O58" s="1">
        <v>20.100000000000001</v>
      </c>
    </row>
    <row r="59" spans="1:15" x14ac:dyDescent="0.2">
      <c r="A59" s="25">
        <v>42115</v>
      </c>
      <c r="B59" s="26" t="s">
        <v>52</v>
      </c>
      <c r="C59" s="26">
        <v>21.1</v>
      </c>
      <c r="D59" s="27">
        <v>73.26894999999999</v>
      </c>
      <c r="E59" s="27">
        <v>77.19</v>
      </c>
      <c r="F59" s="26">
        <f t="shared" si="2"/>
        <v>21.200000000000003</v>
      </c>
      <c r="G59" s="27">
        <v>71.853499999999997</v>
      </c>
      <c r="H59" s="27">
        <v>75.774100000000004</v>
      </c>
      <c r="J59" s="3">
        <v>21.1</v>
      </c>
      <c r="K59" s="7">
        <v>73.26894999999999</v>
      </c>
      <c r="L59" s="3">
        <v>21.2</v>
      </c>
      <c r="M59" s="7">
        <v>71.853499999999997</v>
      </c>
      <c r="N59" s="68">
        <v>42115</v>
      </c>
      <c r="O59" s="1">
        <v>21.1</v>
      </c>
    </row>
    <row r="60" spans="1:15" x14ac:dyDescent="0.2">
      <c r="A60" s="25">
        <v>42115</v>
      </c>
      <c r="B60" s="26" t="s">
        <v>100</v>
      </c>
      <c r="C60" s="26">
        <v>23.1</v>
      </c>
      <c r="D60" s="27">
        <v>71.703299999999999</v>
      </c>
      <c r="E60" s="27">
        <v>72.381299999999996</v>
      </c>
      <c r="F60" s="26">
        <f t="shared" si="2"/>
        <v>23.200000000000003</v>
      </c>
      <c r="G60" s="27">
        <v>71.00215</v>
      </c>
      <c r="H60" s="27">
        <v>71.430599999999998</v>
      </c>
      <c r="J60" s="3">
        <v>23.1</v>
      </c>
      <c r="K60" s="7">
        <v>71.703299999999999</v>
      </c>
      <c r="L60" s="3">
        <v>23.2</v>
      </c>
      <c r="M60" s="7">
        <v>71.00215</v>
      </c>
      <c r="N60" s="68">
        <v>42115</v>
      </c>
      <c r="O60" s="1">
        <v>23.1</v>
      </c>
    </row>
    <row r="61" spans="1:15" x14ac:dyDescent="0.2">
      <c r="A61" s="25">
        <v>42115</v>
      </c>
      <c r="B61" s="26" t="s">
        <v>90</v>
      </c>
      <c r="C61" s="26">
        <v>24.1</v>
      </c>
      <c r="D61" s="27">
        <v>71.351500000000001</v>
      </c>
      <c r="E61" s="27">
        <v>71.920100000000005</v>
      </c>
      <c r="F61" s="26">
        <f t="shared" si="2"/>
        <v>24.200000000000003</v>
      </c>
      <c r="G61" s="27">
        <v>71.001300000000001</v>
      </c>
      <c r="H61" s="27">
        <v>71.344999999999999</v>
      </c>
      <c r="J61" s="3">
        <v>24.1</v>
      </c>
      <c r="K61" s="7">
        <v>71.351500000000001</v>
      </c>
      <c r="L61" s="3">
        <v>24.2</v>
      </c>
      <c r="M61" s="7">
        <v>71.001300000000001</v>
      </c>
      <c r="N61" s="68">
        <v>42115</v>
      </c>
      <c r="O61" s="1">
        <v>24.1</v>
      </c>
    </row>
    <row r="62" spans="1:15" x14ac:dyDescent="0.2">
      <c r="A62" s="25">
        <v>42115</v>
      </c>
      <c r="B62" s="26" t="s">
        <v>99</v>
      </c>
      <c r="C62" s="26">
        <v>26.1</v>
      </c>
      <c r="D62" s="27">
        <v>71.190899999999999</v>
      </c>
      <c r="E62" s="27">
        <v>71.644900000000007</v>
      </c>
      <c r="F62" s="26">
        <f t="shared" si="2"/>
        <v>26.200000000000003</v>
      </c>
      <c r="G62" s="27">
        <v>68.245350000000002</v>
      </c>
      <c r="H62" s="27">
        <v>68.5441</v>
      </c>
      <c r="J62" s="3">
        <v>26.1</v>
      </c>
      <c r="K62" s="7">
        <v>71.190899999999999</v>
      </c>
      <c r="L62" s="3">
        <v>26.2</v>
      </c>
      <c r="M62" s="7">
        <v>68.245350000000002</v>
      </c>
      <c r="N62" s="68">
        <v>42115</v>
      </c>
      <c r="O62" s="1">
        <v>26.1</v>
      </c>
    </row>
    <row r="63" spans="1:15" x14ac:dyDescent="0.2">
      <c r="B63" s="3"/>
      <c r="C63" s="3"/>
      <c r="D63" s="3"/>
      <c r="E63" s="3"/>
      <c r="F63" s="3"/>
      <c r="G63" s="3"/>
      <c r="H63" s="3"/>
      <c r="J63" s="3"/>
      <c r="K63" s="3"/>
      <c r="L63" s="3"/>
      <c r="M63" s="3"/>
    </row>
    <row r="64" spans="1:15" ht="12.75" x14ac:dyDescent="0.2">
      <c r="A64" s="58"/>
      <c r="B64" s="9" t="s">
        <v>6</v>
      </c>
      <c r="C64" s="10" t="s">
        <v>8</v>
      </c>
      <c r="D64" s="11" t="s">
        <v>9</v>
      </c>
      <c r="E64" s="11" t="s">
        <v>10</v>
      </c>
      <c r="F64" s="8" t="s">
        <v>8</v>
      </c>
      <c r="G64" s="11" t="s">
        <v>9</v>
      </c>
      <c r="H64" s="11" t="s">
        <v>11</v>
      </c>
      <c r="J64" s="67">
        <v>42123</v>
      </c>
      <c r="K64" s="3" t="s">
        <v>168</v>
      </c>
      <c r="L64" s="3"/>
      <c r="M64" s="3" t="s">
        <v>168</v>
      </c>
    </row>
    <row r="65" spans="1:15" x14ac:dyDescent="0.2">
      <c r="A65" s="12" t="s">
        <v>169</v>
      </c>
      <c r="B65" s="13" t="s">
        <v>15</v>
      </c>
      <c r="C65" s="14" t="s">
        <v>16</v>
      </c>
      <c r="D65" s="14" t="s">
        <v>16</v>
      </c>
      <c r="E65" s="15" t="s">
        <v>18</v>
      </c>
      <c r="F65" s="12" t="s">
        <v>17</v>
      </c>
      <c r="G65" s="12" t="s">
        <v>17</v>
      </c>
      <c r="H65" s="15" t="s">
        <v>18</v>
      </c>
      <c r="J65" s="2" t="s">
        <v>8</v>
      </c>
      <c r="K65" s="2" t="s">
        <v>0</v>
      </c>
      <c r="L65" s="2" t="s">
        <v>8</v>
      </c>
      <c r="M65" s="2" t="s">
        <v>0</v>
      </c>
    </row>
    <row r="66" spans="1:15" x14ac:dyDescent="0.2">
      <c r="A66" s="25">
        <v>42123</v>
      </c>
      <c r="B66" s="26" t="s">
        <v>52</v>
      </c>
      <c r="C66" s="26">
        <v>1.1000000000000001</v>
      </c>
      <c r="D66" s="27">
        <v>70.824250000000006</v>
      </c>
      <c r="E66" s="27">
        <v>74.87</v>
      </c>
      <c r="F66" s="26">
        <f t="shared" ref="F66:F84" si="3">C66+0.1</f>
        <v>1.2000000000000002</v>
      </c>
      <c r="G66" s="27">
        <v>63.674800000000005</v>
      </c>
      <c r="H66" s="27">
        <v>67.733599999999996</v>
      </c>
      <c r="J66" s="3">
        <v>1.1000000000000001</v>
      </c>
      <c r="K66" s="7">
        <v>70.824250000000006</v>
      </c>
      <c r="L66" s="3">
        <v>1.2</v>
      </c>
      <c r="M66" s="7">
        <v>63.674800000000005</v>
      </c>
      <c r="N66" s="68">
        <v>42123</v>
      </c>
      <c r="O66" s="1">
        <v>1.1000000000000001</v>
      </c>
    </row>
    <row r="67" spans="1:15" x14ac:dyDescent="0.2">
      <c r="A67" s="25">
        <v>42123</v>
      </c>
      <c r="B67" s="26" t="s">
        <v>119</v>
      </c>
      <c r="C67" s="26">
        <v>4.0999999999999996</v>
      </c>
      <c r="D67" s="27">
        <v>71.238349999999997</v>
      </c>
      <c r="E67" s="27">
        <v>71.772099999999995</v>
      </c>
      <c r="F67" s="26">
        <f t="shared" si="3"/>
        <v>4.1999999999999993</v>
      </c>
      <c r="G67" s="27">
        <v>67.12285</v>
      </c>
      <c r="H67" s="27">
        <v>67.419499999999999</v>
      </c>
      <c r="J67" s="3">
        <v>4.0999999999999996</v>
      </c>
      <c r="K67" s="7">
        <v>71.238349999999997</v>
      </c>
      <c r="L67" s="3">
        <v>4.2</v>
      </c>
      <c r="M67" s="7">
        <v>67.12285</v>
      </c>
      <c r="N67" s="68">
        <v>42123</v>
      </c>
      <c r="O67" s="1">
        <v>4.0999999999999996</v>
      </c>
    </row>
    <row r="68" spans="1:15" x14ac:dyDescent="0.2">
      <c r="A68" s="25">
        <v>42123</v>
      </c>
      <c r="B68" s="26" t="s">
        <v>107</v>
      </c>
      <c r="C68" s="26">
        <v>7.1</v>
      </c>
      <c r="D68" s="27">
        <v>72.967349999999996</v>
      </c>
      <c r="E68" s="27">
        <v>73.387500000000003</v>
      </c>
      <c r="F68" s="26">
        <f t="shared" si="3"/>
        <v>7.1999999999999993</v>
      </c>
      <c r="G68" s="27">
        <v>73.035550000000001</v>
      </c>
      <c r="H68" s="27">
        <v>73.216800000000006</v>
      </c>
      <c r="J68" s="3">
        <v>7.1</v>
      </c>
      <c r="K68" s="7">
        <v>72.967349999999996</v>
      </c>
      <c r="L68" s="3">
        <v>7.2</v>
      </c>
      <c r="M68" s="7">
        <v>73.035550000000001</v>
      </c>
      <c r="N68" s="68">
        <v>42123</v>
      </c>
      <c r="O68" s="1">
        <v>7.1</v>
      </c>
    </row>
    <row r="69" spans="1:15" x14ac:dyDescent="0.2">
      <c r="A69" s="25">
        <v>42123</v>
      </c>
      <c r="B69" s="26" t="s">
        <v>114</v>
      </c>
      <c r="C69" s="26">
        <v>8.1</v>
      </c>
      <c r="D69" s="27">
        <v>73.611850000000004</v>
      </c>
      <c r="E69" s="27">
        <v>73.948400000000007</v>
      </c>
      <c r="F69" s="26">
        <f t="shared" si="3"/>
        <v>8.1999999999999993</v>
      </c>
      <c r="G69" s="27">
        <v>68.481799999999993</v>
      </c>
      <c r="H69" s="27">
        <v>68.642399999999995</v>
      </c>
      <c r="J69" s="3">
        <v>8.1</v>
      </c>
      <c r="K69" s="7">
        <v>73.611850000000004</v>
      </c>
      <c r="L69" s="3">
        <v>8.1999999999999993</v>
      </c>
      <c r="M69" s="7">
        <v>68.481799999999993</v>
      </c>
      <c r="N69" s="68">
        <v>42123</v>
      </c>
      <c r="O69" s="1">
        <v>8.1</v>
      </c>
    </row>
    <row r="70" spans="1:15" x14ac:dyDescent="0.2">
      <c r="A70" s="25">
        <v>42123</v>
      </c>
      <c r="B70" s="26" t="s">
        <v>103</v>
      </c>
      <c r="C70" s="26">
        <v>9.1</v>
      </c>
      <c r="D70" s="27">
        <v>71.958150000000003</v>
      </c>
      <c r="E70" s="27">
        <v>72.360799999999998</v>
      </c>
      <c r="F70" s="26">
        <f t="shared" si="3"/>
        <v>9.1999999999999993</v>
      </c>
      <c r="G70" s="27">
        <v>72.993799999999993</v>
      </c>
      <c r="H70" s="27">
        <v>73.200199999999995</v>
      </c>
      <c r="J70" s="3">
        <v>9.1</v>
      </c>
      <c r="K70" s="7">
        <v>71.958150000000003</v>
      </c>
      <c r="L70" s="3">
        <v>9.1999999999999993</v>
      </c>
      <c r="M70" s="7">
        <v>72.993799999999993</v>
      </c>
      <c r="N70" s="68">
        <v>42123</v>
      </c>
      <c r="O70" s="1">
        <v>9.1</v>
      </c>
    </row>
    <row r="71" spans="1:15" x14ac:dyDescent="0.2">
      <c r="A71" s="25">
        <v>42123</v>
      </c>
      <c r="B71" s="26" t="s">
        <v>115</v>
      </c>
      <c r="C71" s="26">
        <v>10.1</v>
      </c>
      <c r="D71" s="27">
        <v>72.842950000000002</v>
      </c>
      <c r="E71" s="27">
        <v>73.190600000000003</v>
      </c>
      <c r="F71" s="26">
        <f t="shared" si="3"/>
        <v>10.199999999999999</v>
      </c>
      <c r="G71" s="27">
        <v>72.43610000000001</v>
      </c>
      <c r="H71" s="27">
        <v>72.588899999999995</v>
      </c>
      <c r="J71" s="3">
        <v>10.1</v>
      </c>
      <c r="K71" s="7">
        <v>72.842950000000002</v>
      </c>
      <c r="L71" s="3">
        <v>10.199999999999999</v>
      </c>
      <c r="M71" s="7">
        <v>72.43610000000001</v>
      </c>
      <c r="N71" s="68">
        <v>42123</v>
      </c>
      <c r="O71" s="1">
        <v>10.1</v>
      </c>
    </row>
    <row r="72" spans="1:15" x14ac:dyDescent="0.2">
      <c r="A72" s="25">
        <v>42123</v>
      </c>
      <c r="B72" s="26" t="s">
        <v>105</v>
      </c>
      <c r="C72" s="26">
        <v>11.1</v>
      </c>
      <c r="D72" s="27">
        <v>73.760199999999998</v>
      </c>
      <c r="E72" s="27">
        <v>74.247399999999999</v>
      </c>
      <c r="F72" s="26">
        <f t="shared" si="3"/>
        <v>11.2</v>
      </c>
      <c r="G72" s="27">
        <v>70.509700000000009</v>
      </c>
      <c r="H72" s="27">
        <v>70.771199999999993</v>
      </c>
      <c r="J72" s="3">
        <v>11.1</v>
      </c>
      <c r="K72" s="7">
        <v>73.760199999999998</v>
      </c>
      <c r="L72" s="3">
        <v>11.2</v>
      </c>
      <c r="M72" s="7">
        <v>70.509700000000009</v>
      </c>
      <c r="N72" s="68">
        <v>42123</v>
      </c>
      <c r="O72" s="1">
        <v>11.1</v>
      </c>
    </row>
    <row r="73" spans="1:15" x14ac:dyDescent="0.2">
      <c r="A73" s="25">
        <v>42123</v>
      </c>
      <c r="B73" s="26" t="s">
        <v>120</v>
      </c>
      <c r="C73" s="26">
        <v>12.1</v>
      </c>
      <c r="D73" s="27">
        <v>72.4559</v>
      </c>
      <c r="E73" s="27">
        <v>73.153700000000001</v>
      </c>
      <c r="F73" s="26">
        <f t="shared" si="3"/>
        <v>12.2</v>
      </c>
      <c r="G73" s="27">
        <v>73.349549999999994</v>
      </c>
      <c r="H73" s="27">
        <v>73.828100000000006</v>
      </c>
      <c r="J73" s="3">
        <v>12.1</v>
      </c>
      <c r="K73" s="7">
        <v>72.4559</v>
      </c>
      <c r="L73" s="3">
        <v>12.2</v>
      </c>
      <c r="M73" s="7">
        <v>73.349549999999994</v>
      </c>
      <c r="N73" s="68">
        <v>42123</v>
      </c>
      <c r="O73" s="1">
        <v>12.1</v>
      </c>
    </row>
    <row r="74" spans="1:15" x14ac:dyDescent="0.2">
      <c r="A74" s="25">
        <v>42123</v>
      </c>
      <c r="B74" s="26" t="s">
        <v>110</v>
      </c>
      <c r="C74" s="26">
        <v>13.1</v>
      </c>
      <c r="D74" s="27">
        <v>68.698300000000003</v>
      </c>
      <c r="E74" s="27">
        <v>69.080799999999996</v>
      </c>
      <c r="F74" s="26">
        <f t="shared" si="3"/>
        <v>13.2</v>
      </c>
      <c r="G74" s="27">
        <v>69.04195</v>
      </c>
      <c r="H74" s="27">
        <v>69.244799999999998</v>
      </c>
      <c r="J74" s="3">
        <v>13.1</v>
      </c>
      <c r="K74" s="7">
        <v>68.698300000000003</v>
      </c>
      <c r="L74" s="3">
        <v>13.2</v>
      </c>
      <c r="M74" s="7">
        <v>69.04195</v>
      </c>
      <c r="N74" s="68">
        <v>42123</v>
      </c>
      <c r="O74" s="1">
        <v>13.1</v>
      </c>
    </row>
    <row r="75" spans="1:15" x14ac:dyDescent="0.2">
      <c r="A75" s="25">
        <v>42123</v>
      </c>
      <c r="B75" s="26" t="s">
        <v>108</v>
      </c>
      <c r="C75" s="26">
        <v>14.1</v>
      </c>
      <c r="D75" s="27">
        <v>68.684799999999996</v>
      </c>
      <c r="E75" s="27">
        <v>69.092100000000002</v>
      </c>
      <c r="F75" s="26">
        <f t="shared" si="3"/>
        <v>14.2</v>
      </c>
      <c r="G75" s="27">
        <v>69.250699999999995</v>
      </c>
      <c r="H75" s="27">
        <v>69.504300000000001</v>
      </c>
      <c r="J75" s="3">
        <v>14.1</v>
      </c>
      <c r="K75" s="7">
        <v>68.684799999999996</v>
      </c>
      <c r="L75" s="3">
        <v>14.2</v>
      </c>
      <c r="M75" s="7">
        <v>69.250699999999995</v>
      </c>
      <c r="N75" s="68">
        <v>42123</v>
      </c>
      <c r="O75" s="1">
        <v>14.1</v>
      </c>
    </row>
    <row r="76" spans="1:15" x14ac:dyDescent="0.2">
      <c r="A76" s="25">
        <v>42123</v>
      </c>
      <c r="B76" s="26" t="s">
        <v>112</v>
      </c>
      <c r="C76" s="26">
        <v>15.1</v>
      </c>
      <c r="D76" s="27">
        <v>68.76939999999999</v>
      </c>
      <c r="E76" s="27">
        <v>69.083600000000004</v>
      </c>
      <c r="F76" s="26">
        <f t="shared" si="3"/>
        <v>15.2</v>
      </c>
      <c r="G76" s="27">
        <v>67.238849999999999</v>
      </c>
      <c r="H76" s="27">
        <v>67.394800000000004</v>
      </c>
      <c r="J76" s="3">
        <v>15.1</v>
      </c>
      <c r="K76" s="7">
        <v>68.76939999999999</v>
      </c>
      <c r="L76" s="3">
        <v>15.2</v>
      </c>
      <c r="M76" s="7">
        <v>67.238849999999999</v>
      </c>
      <c r="N76" s="68">
        <v>42123</v>
      </c>
      <c r="O76" s="1">
        <v>15.1</v>
      </c>
    </row>
    <row r="77" spans="1:15" x14ac:dyDescent="0.2">
      <c r="A77" s="25">
        <v>42123</v>
      </c>
      <c r="B77" s="26" t="s">
        <v>106</v>
      </c>
      <c r="C77" s="26">
        <v>16.100000000000001</v>
      </c>
      <c r="D77" s="27">
        <v>68.671850000000006</v>
      </c>
      <c r="E77" s="27">
        <v>68.990499999999997</v>
      </c>
      <c r="F77" s="26">
        <f t="shared" si="3"/>
        <v>16.200000000000003</v>
      </c>
      <c r="G77" s="27">
        <v>69.712450000000004</v>
      </c>
      <c r="H77" s="27">
        <v>69.906300000000002</v>
      </c>
      <c r="J77" s="3">
        <v>16.100000000000001</v>
      </c>
      <c r="K77" s="7">
        <v>68.671850000000006</v>
      </c>
      <c r="L77" s="3">
        <v>16.2</v>
      </c>
      <c r="M77" s="7">
        <v>69.712450000000004</v>
      </c>
      <c r="N77" s="68">
        <v>42123</v>
      </c>
      <c r="O77" s="1">
        <v>16.100000000000001</v>
      </c>
    </row>
    <row r="78" spans="1:15" x14ac:dyDescent="0.2">
      <c r="A78" s="25">
        <v>42123</v>
      </c>
      <c r="B78" s="26" t="s">
        <v>104</v>
      </c>
      <c r="C78" s="26">
        <v>18.100000000000001</v>
      </c>
      <c r="D78" s="27">
        <v>68.666599999999988</v>
      </c>
      <c r="E78" s="27">
        <v>69.025499999999994</v>
      </c>
      <c r="F78" s="26">
        <f t="shared" si="3"/>
        <v>18.200000000000003</v>
      </c>
      <c r="G78" s="27">
        <v>70.477149999999995</v>
      </c>
      <c r="H78" s="27">
        <v>70.650300000000001</v>
      </c>
      <c r="J78" s="3">
        <v>18.100000000000001</v>
      </c>
      <c r="K78" s="7">
        <v>68.666599999999988</v>
      </c>
      <c r="L78" s="3">
        <v>18.2</v>
      </c>
      <c r="M78" s="7">
        <v>70.477149999999995</v>
      </c>
      <c r="N78" s="68">
        <v>42123</v>
      </c>
      <c r="O78" s="1">
        <v>18.100000000000001</v>
      </c>
    </row>
    <row r="79" spans="1:15" x14ac:dyDescent="0.2">
      <c r="A79" s="25">
        <v>42123</v>
      </c>
      <c r="B79" s="26" t="s">
        <v>111</v>
      </c>
      <c r="C79" s="26">
        <v>19.100000000000001</v>
      </c>
      <c r="D79" s="27">
        <v>71.837549999999993</v>
      </c>
      <c r="E79" s="27">
        <v>72.267300000000006</v>
      </c>
      <c r="F79" s="26">
        <f t="shared" si="3"/>
        <v>19.200000000000003</v>
      </c>
      <c r="G79" s="27">
        <v>72.090149999999994</v>
      </c>
      <c r="H79" s="27">
        <v>72.281099999999995</v>
      </c>
      <c r="J79" s="3">
        <v>19.100000000000001</v>
      </c>
      <c r="K79" s="7">
        <v>71.837549999999993</v>
      </c>
      <c r="L79" s="3">
        <v>19.2</v>
      </c>
      <c r="M79" s="7">
        <v>72.090149999999994</v>
      </c>
      <c r="N79" s="68">
        <v>42123</v>
      </c>
      <c r="O79" s="1">
        <v>19.100000000000001</v>
      </c>
    </row>
    <row r="80" spans="1:15" x14ac:dyDescent="0.2">
      <c r="A80" s="25">
        <v>42123</v>
      </c>
      <c r="B80" s="26" t="s">
        <v>113</v>
      </c>
      <c r="C80" s="26">
        <v>20.100000000000001</v>
      </c>
      <c r="D80" s="27">
        <v>71.064699999999988</v>
      </c>
      <c r="E80" s="27">
        <v>71.409400000000005</v>
      </c>
      <c r="F80" s="26">
        <f t="shared" si="3"/>
        <v>20.200000000000003</v>
      </c>
      <c r="G80" s="27">
        <v>73.561499999999995</v>
      </c>
      <c r="H80" s="27">
        <v>73.740300000000005</v>
      </c>
      <c r="J80" s="3">
        <v>20.100000000000001</v>
      </c>
      <c r="K80" s="7">
        <v>71.064699999999988</v>
      </c>
      <c r="L80" s="3">
        <v>20.2</v>
      </c>
      <c r="M80" s="7">
        <v>73.561499999999995</v>
      </c>
      <c r="N80" s="68">
        <v>42123</v>
      </c>
      <c r="O80" s="1">
        <v>20.100000000000001</v>
      </c>
    </row>
    <row r="81" spans="1:15" x14ac:dyDescent="0.2">
      <c r="A81" s="25">
        <v>42123</v>
      </c>
      <c r="B81" s="26" t="s">
        <v>116</v>
      </c>
      <c r="C81" s="26">
        <v>21.1</v>
      </c>
      <c r="D81" s="27">
        <v>73.26894999999999</v>
      </c>
      <c r="E81" s="27">
        <v>73.613</v>
      </c>
      <c r="F81" s="26">
        <f t="shared" si="3"/>
        <v>21.200000000000003</v>
      </c>
      <c r="G81" s="27">
        <v>71.853499999999997</v>
      </c>
      <c r="H81" s="27">
        <v>72.004800000000003</v>
      </c>
      <c r="J81" s="3">
        <v>21.1</v>
      </c>
      <c r="K81" s="7">
        <v>73.26894999999999</v>
      </c>
      <c r="L81" s="3">
        <v>21.2</v>
      </c>
      <c r="M81" s="7">
        <v>71.853499999999997</v>
      </c>
      <c r="N81" s="68">
        <v>42123</v>
      </c>
      <c r="O81" s="1">
        <v>21.1</v>
      </c>
    </row>
    <row r="82" spans="1:15" x14ac:dyDescent="0.2">
      <c r="A82" s="25">
        <v>42123</v>
      </c>
      <c r="B82" s="26" t="s">
        <v>109</v>
      </c>
      <c r="C82" s="26">
        <v>23.1</v>
      </c>
      <c r="D82" s="27">
        <v>71.703299999999999</v>
      </c>
      <c r="E82" s="27">
        <v>72.379000000000005</v>
      </c>
      <c r="F82" s="26">
        <f t="shared" si="3"/>
        <v>23.200000000000003</v>
      </c>
      <c r="G82" s="27">
        <v>71.00215</v>
      </c>
      <c r="H82" s="27">
        <v>71.448400000000007</v>
      </c>
      <c r="J82" s="3">
        <v>23.1</v>
      </c>
      <c r="K82" s="7">
        <v>71.703299999999999</v>
      </c>
      <c r="L82" s="3">
        <v>23.2</v>
      </c>
      <c r="M82" s="7">
        <v>71.00215</v>
      </c>
      <c r="N82" s="68">
        <v>42123</v>
      </c>
      <c r="O82" s="1">
        <v>23.1</v>
      </c>
    </row>
    <row r="83" spans="1:15" x14ac:dyDescent="0.2">
      <c r="A83" s="25">
        <v>42123</v>
      </c>
      <c r="B83" s="26" t="s">
        <v>118</v>
      </c>
      <c r="C83" s="26">
        <v>24.1</v>
      </c>
      <c r="D83" s="27">
        <v>71.351500000000001</v>
      </c>
      <c r="E83" s="27">
        <v>71.749399999999994</v>
      </c>
      <c r="F83" s="26">
        <f t="shared" si="3"/>
        <v>24.200000000000003</v>
      </c>
      <c r="G83" s="27">
        <v>71.001300000000001</v>
      </c>
      <c r="H83" s="27">
        <v>71.211200000000005</v>
      </c>
      <c r="J83" s="3">
        <v>24.1</v>
      </c>
      <c r="K83" s="7">
        <v>71.351500000000001</v>
      </c>
      <c r="L83" s="3">
        <v>24.2</v>
      </c>
      <c r="M83" s="7">
        <v>71.001300000000001</v>
      </c>
      <c r="N83" s="68">
        <v>42123</v>
      </c>
      <c r="O83" s="1">
        <v>24.1</v>
      </c>
    </row>
    <row r="84" spans="1:15" x14ac:dyDescent="0.2">
      <c r="A84" s="25">
        <v>42123</v>
      </c>
      <c r="B84" s="26" t="s">
        <v>117</v>
      </c>
      <c r="C84" s="26">
        <v>26.1</v>
      </c>
      <c r="D84" s="27">
        <v>71.190899999999999</v>
      </c>
      <c r="E84" s="27">
        <v>71.6066</v>
      </c>
      <c r="F84" s="26">
        <f t="shared" si="3"/>
        <v>26.200000000000003</v>
      </c>
      <c r="G84" s="27">
        <v>68.245350000000002</v>
      </c>
      <c r="H84" s="27">
        <v>68.430700000000002</v>
      </c>
      <c r="J84" s="3">
        <v>26.1</v>
      </c>
      <c r="K84" s="7">
        <v>71.190899999999999</v>
      </c>
      <c r="L84" s="3">
        <v>26.2</v>
      </c>
      <c r="M84" s="7">
        <v>68.245350000000002</v>
      </c>
      <c r="N84" s="68">
        <v>42123</v>
      </c>
      <c r="O84" s="1">
        <v>26.1</v>
      </c>
    </row>
    <row r="85" spans="1:15" x14ac:dyDescent="0.2">
      <c r="B85" s="3"/>
      <c r="C85" s="3"/>
      <c r="D85" s="3"/>
      <c r="E85" s="3"/>
      <c r="F85" s="3"/>
      <c r="G85" s="3"/>
      <c r="H85" s="3"/>
      <c r="J85" s="3"/>
      <c r="K85" s="3"/>
      <c r="L85" s="3"/>
      <c r="M85" s="3"/>
    </row>
    <row r="86" spans="1:15" ht="12.75" x14ac:dyDescent="0.2">
      <c r="A86" s="58"/>
      <c r="B86" s="9" t="s">
        <v>6</v>
      </c>
      <c r="C86" s="10" t="s">
        <v>8</v>
      </c>
      <c r="D86" s="11" t="s">
        <v>9</v>
      </c>
      <c r="E86" s="11" t="s">
        <v>10</v>
      </c>
      <c r="F86" s="8" t="s">
        <v>8</v>
      </c>
      <c r="G86" s="11" t="s">
        <v>9</v>
      </c>
      <c r="H86" s="11" t="s">
        <v>11</v>
      </c>
      <c r="J86" s="67">
        <v>42132</v>
      </c>
      <c r="K86" s="3" t="s">
        <v>168</v>
      </c>
      <c r="L86" s="3"/>
      <c r="M86" s="3" t="s">
        <v>168</v>
      </c>
    </row>
    <row r="87" spans="1:15" x14ac:dyDescent="0.2">
      <c r="A87" s="12" t="s">
        <v>169</v>
      </c>
      <c r="B87" s="13" t="s">
        <v>15</v>
      </c>
      <c r="C87" s="14" t="s">
        <v>16</v>
      </c>
      <c r="D87" s="14" t="s">
        <v>16</v>
      </c>
      <c r="E87" s="15" t="s">
        <v>18</v>
      </c>
      <c r="F87" s="12" t="s">
        <v>17</v>
      </c>
      <c r="G87" s="12" t="s">
        <v>17</v>
      </c>
      <c r="H87" s="15" t="s">
        <v>18</v>
      </c>
      <c r="J87" s="2" t="s">
        <v>8</v>
      </c>
      <c r="K87" s="2" t="s">
        <v>0</v>
      </c>
      <c r="L87" s="2" t="s">
        <v>8</v>
      </c>
      <c r="M87" s="2" t="s">
        <v>0</v>
      </c>
    </row>
    <row r="88" spans="1:15" x14ac:dyDescent="0.2">
      <c r="A88" s="25">
        <v>42132</v>
      </c>
      <c r="B88" s="26" t="s">
        <v>154</v>
      </c>
      <c r="C88" s="26">
        <v>1.1000000000000001</v>
      </c>
      <c r="D88" s="27">
        <v>70.824250000000006</v>
      </c>
      <c r="E88" s="27">
        <v>71.087599999999995</v>
      </c>
      <c r="F88" s="26">
        <f t="shared" ref="F88:F106" si="4">C88+0.1</f>
        <v>1.2000000000000002</v>
      </c>
      <c r="G88" s="27">
        <v>63.674800000000005</v>
      </c>
      <c r="H88" s="27">
        <v>63.836399999999998</v>
      </c>
      <c r="J88" s="3">
        <v>1.1000000000000001</v>
      </c>
      <c r="K88" s="7">
        <v>70.824250000000006</v>
      </c>
      <c r="L88" s="3">
        <v>1.2</v>
      </c>
      <c r="M88" s="7">
        <v>63.674800000000005</v>
      </c>
      <c r="N88" s="68">
        <v>42132</v>
      </c>
      <c r="O88" s="1">
        <v>1.1000000000000001</v>
      </c>
    </row>
    <row r="89" spans="1:15" x14ac:dyDescent="0.2">
      <c r="A89" s="25">
        <v>42132</v>
      </c>
      <c r="B89" s="26" t="s">
        <v>147</v>
      </c>
      <c r="C89" s="26">
        <v>4.0999999999999996</v>
      </c>
      <c r="D89" s="27">
        <v>71.238349999999997</v>
      </c>
      <c r="E89" s="27">
        <v>71.777000000000001</v>
      </c>
      <c r="F89" s="26">
        <f t="shared" si="4"/>
        <v>4.1999999999999993</v>
      </c>
      <c r="G89" s="27">
        <v>67.12285</v>
      </c>
      <c r="H89" s="27">
        <v>67.44</v>
      </c>
      <c r="J89" s="3">
        <v>4.0999999999999996</v>
      </c>
      <c r="K89" s="7">
        <v>71.238349999999997</v>
      </c>
      <c r="L89" s="3">
        <v>4.2</v>
      </c>
      <c r="M89" s="7">
        <v>67.12285</v>
      </c>
      <c r="N89" s="68">
        <v>42132</v>
      </c>
      <c r="O89" s="1">
        <v>4.0999999999999996</v>
      </c>
    </row>
    <row r="90" spans="1:15" x14ac:dyDescent="0.2">
      <c r="A90" s="25">
        <v>42132</v>
      </c>
      <c r="B90" s="26" t="s">
        <v>148</v>
      </c>
      <c r="C90" s="26">
        <v>6.1</v>
      </c>
      <c r="D90" s="27">
        <v>71.740100000000012</v>
      </c>
      <c r="E90" s="27">
        <v>72.385499999999993</v>
      </c>
      <c r="F90" s="26">
        <f t="shared" si="4"/>
        <v>6.1999999999999993</v>
      </c>
      <c r="G90" s="27">
        <v>70.402999999999992</v>
      </c>
      <c r="H90" s="27">
        <v>70.838499999999996</v>
      </c>
      <c r="J90" s="3">
        <v>6.1</v>
      </c>
      <c r="K90" s="7">
        <v>71.740100000000012</v>
      </c>
      <c r="L90" s="3">
        <v>6.2</v>
      </c>
      <c r="M90" s="7">
        <v>70.402999999999992</v>
      </c>
      <c r="N90" s="68">
        <v>42132</v>
      </c>
      <c r="O90" s="1">
        <v>6.1</v>
      </c>
    </row>
    <row r="91" spans="1:15" x14ac:dyDescent="0.2">
      <c r="A91" s="25">
        <v>42132</v>
      </c>
      <c r="B91" s="26" t="s">
        <v>146</v>
      </c>
      <c r="C91" s="26">
        <v>7.1</v>
      </c>
      <c r="D91" s="27">
        <v>72.967349999999996</v>
      </c>
      <c r="E91" s="27">
        <v>73.622299999999996</v>
      </c>
      <c r="F91" s="26">
        <f t="shared" si="4"/>
        <v>7.1999999999999993</v>
      </c>
      <c r="G91" s="27">
        <v>73.035550000000001</v>
      </c>
      <c r="H91" s="27">
        <v>73.465199999999996</v>
      </c>
      <c r="J91" s="3">
        <v>7.1</v>
      </c>
      <c r="K91" s="7">
        <v>72.967349999999996</v>
      </c>
      <c r="L91" s="3">
        <v>7.2</v>
      </c>
      <c r="M91" s="7">
        <v>73.035550000000001</v>
      </c>
      <c r="N91" s="68">
        <v>42132</v>
      </c>
      <c r="O91" s="1">
        <v>7.1</v>
      </c>
    </row>
    <row r="92" spans="1:15" x14ac:dyDescent="0.2">
      <c r="A92" s="25">
        <v>42132</v>
      </c>
      <c r="B92" s="26" t="s">
        <v>145</v>
      </c>
      <c r="C92" s="26">
        <v>8.1</v>
      </c>
      <c r="D92" s="27">
        <v>73.611850000000004</v>
      </c>
      <c r="E92" s="27">
        <v>74.271299999999997</v>
      </c>
      <c r="F92" s="26">
        <f t="shared" si="4"/>
        <v>8.1999999999999993</v>
      </c>
      <c r="G92" s="27">
        <v>68.481799999999993</v>
      </c>
      <c r="H92" s="27">
        <v>68.886499999999998</v>
      </c>
      <c r="J92" s="3">
        <v>8.1</v>
      </c>
      <c r="K92" s="7">
        <v>73.611850000000004</v>
      </c>
      <c r="L92" s="3">
        <v>8.1999999999999993</v>
      </c>
      <c r="M92" s="7">
        <v>68.481799999999993</v>
      </c>
      <c r="N92" s="68">
        <v>42132</v>
      </c>
      <c r="O92" s="1">
        <v>8.1</v>
      </c>
    </row>
    <row r="93" spans="1:15" x14ac:dyDescent="0.2">
      <c r="A93" s="25">
        <v>42132</v>
      </c>
      <c r="B93" s="26" t="s">
        <v>140</v>
      </c>
      <c r="C93" s="26">
        <v>9.1</v>
      </c>
      <c r="D93" s="27">
        <v>71.958150000000003</v>
      </c>
      <c r="E93" s="27">
        <v>72.3626</v>
      </c>
      <c r="F93" s="26">
        <f t="shared" si="4"/>
        <v>9.1999999999999993</v>
      </c>
      <c r="G93" s="27">
        <v>72.993799999999993</v>
      </c>
      <c r="H93" s="27">
        <v>73.2059</v>
      </c>
      <c r="J93" s="3">
        <v>9.1</v>
      </c>
      <c r="K93" s="7">
        <v>71.958150000000003</v>
      </c>
      <c r="L93" s="3">
        <v>9.1999999999999993</v>
      </c>
      <c r="M93" s="7">
        <v>72.993799999999993</v>
      </c>
      <c r="N93" s="68">
        <v>42132</v>
      </c>
      <c r="O93" s="1">
        <v>9.1</v>
      </c>
    </row>
    <row r="94" spans="1:15" x14ac:dyDescent="0.2">
      <c r="A94" s="25">
        <v>42132</v>
      </c>
      <c r="B94" s="26" t="s">
        <v>141</v>
      </c>
      <c r="C94" s="26">
        <v>10.1</v>
      </c>
      <c r="D94" s="27">
        <v>72.842950000000002</v>
      </c>
      <c r="E94" s="27">
        <v>73.2316</v>
      </c>
      <c r="F94" s="26">
        <f t="shared" si="4"/>
        <v>10.199999999999999</v>
      </c>
      <c r="G94" s="27">
        <v>72.43610000000001</v>
      </c>
      <c r="H94" s="27">
        <v>72.648099999999999</v>
      </c>
      <c r="J94" s="3">
        <v>10.1</v>
      </c>
      <c r="K94" s="7">
        <v>72.842950000000002</v>
      </c>
      <c r="L94" s="3">
        <v>10.199999999999999</v>
      </c>
      <c r="M94" s="7">
        <v>72.43610000000001</v>
      </c>
      <c r="N94" s="68">
        <v>42132</v>
      </c>
      <c r="O94" s="1">
        <v>10.1</v>
      </c>
    </row>
    <row r="95" spans="1:15" x14ac:dyDescent="0.2">
      <c r="A95" s="25">
        <v>42132</v>
      </c>
      <c r="B95" s="26" t="s">
        <v>143</v>
      </c>
      <c r="C95" s="26">
        <v>11.1</v>
      </c>
      <c r="D95" s="27">
        <v>73.760199999999998</v>
      </c>
      <c r="E95" s="27">
        <v>74.106999999999999</v>
      </c>
      <c r="F95" s="26">
        <f t="shared" si="4"/>
        <v>11.2</v>
      </c>
      <c r="G95" s="27">
        <v>70.509700000000009</v>
      </c>
      <c r="H95" s="27">
        <v>70.722800000000007</v>
      </c>
      <c r="J95" s="3">
        <v>11.1</v>
      </c>
      <c r="K95" s="7">
        <v>73.760199999999998</v>
      </c>
      <c r="L95" s="3">
        <v>11.2</v>
      </c>
      <c r="M95" s="7">
        <v>70.509700000000009</v>
      </c>
      <c r="N95" s="68">
        <v>42132</v>
      </c>
      <c r="O95" s="1">
        <v>11.1</v>
      </c>
    </row>
    <row r="96" spans="1:15" x14ac:dyDescent="0.2">
      <c r="A96" s="25">
        <v>42132</v>
      </c>
      <c r="B96" s="26" t="s">
        <v>150</v>
      </c>
      <c r="C96" s="26">
        <v>12.1</v>
      </c>
      <c r="D96" s="27">
        <v>72.4559</v>
      </c>
      <c r="E96" s="27">
        <v>72.963999999999999</v>
      </c>
      <c r="F96" s="26">
        <f t="shared" si="4"/>
        <v>12.2</v>
      </c>
      <c r="G96" s="27">
        <v>73.349549999999994</v>
      </c>
      <c r="H96" s="27">
        <v>73.677999999999997</v>
      </c>
      <c r="J96" s="3">
        <v>12.1</v>
      </c>
      <c r="K96" s="7">
        <v>72.4559</v>
      </c>
      <c r="L96" s="3">
        <v>12.2</v>
      </c>
      <c r="M96" s="7">
        <v>73.349549999999994</v>
      </c>
      <c r="N96" s="68">
        <v>42132</v>
      </c>
      <c r="O96" s="1">
        <v>12.1</v>
      </c>
    </row>
    <row r="97" spans="1:15" x14ac:dyDescent="0.2">
      <c r="A97" s="25">
        <v>42132</v>
      </c>
      <c r="B97" s="26" t="s">
        <v>138</v>
      </c>
      <c r="C97" s="26">
        <v>13.1</v>
      </c>
      <c r="D97" s="27">
        <v>68.698300000000003</v>
      </c>
      <c r="E97" s="27">
        <v>69.302700000000002</v>
      </c>
      <c r="F97" s="26">
        <f t="shared" si="4"/>
        <v>13.2</v>
      </c>
      <c r="G97" s="27">
        <v>69.04195</v>
      </c>
      <c r="H97" s="27">
        <v>69.419700000000006</v>
      </c>
      <c r="J97" s="3">
        <v>13.1</v>
      </c>
      <c r="K97" s="7">
        <v>68.698300000000003</v>
      </c>
      <c r="L97" s="3">
        <v>13.2</v>
      </c>
      <c r="M97" s="7">
        <v>69.04195</v>
      </c>
      <c r="N97" s="68">
        <v>42132</v>
      </c>
      <c r="O97" s="1">
        <v>13.1</v>
      </c>
    </row>
    <row r="98" spans="1:15" x14ac:dyDescent="0.2">
      <c r="A98" s="25">
        <v>42132</v>
      </c>
      <c r="B98" s="26" t="s">
        <v>52</v>
      </c>
      <c r="C98" s="26">
        <v>14.1</v>
      </c>
      <c r="D98" s="27">
        <v>68.684799999999996</v>
      </c>
      <c r="E98" s="27">
        <v>72.621200000000002</v>
      </c>
      <c r="F98" s="26">
        <f t="shared" si="4"/>
        <v>14.2</v>
      </c>
      <c r="G98" s="27">
        <v>69.250699999999995</v>
      </c>
      <c r="H98" s="27">
        <v>73.180499999999995</v>
      </c>
      <c r="J98" s="3">
        <v>14.1</v>
      </c>
      <c r="K98" s="7">
        <v>68.684799999999996</v>
      </c>
      <c r="L98" s="3">
        <v>14.2</v>
      </c>
      <c r="M98" s="7">
        <v>69.250699999999995</v>
      </c>
      <c r="N98" s="68">
        <v>42132</v>
      </c>
      <c r="O98" s="1">
        <v>14.1</v>
      </c>
    </row>
    <row r="99" spans="1:15" x14ac:dyDescent="0.2">
      <c r="A99" s="25">
        <v>42132</v>
      </c>
      <c r="B99" s="26" t="s">
        <v>139</v>
      </c>
      <c r="C99" s="26">
        <v>15.1</v>
      </c>
      <c r="D99" s="27">
        <v>68.76939999999999</v>
      </c>
      <c r="E99" s="27">
        <v>69.302499999999995</v>
      </c>
      <c r="F99" s="26">
        <f t="shared" si="4"/>
        <v>15.2</v>
      </c>
      <c r="G99" s="27">
        <v>67.238849999999999</v>
      </c>
      <c r="H99" s="27">
        <v>67.586200000000005</v>
      </c>
      <c r="J99" s="3">
        <v>15.1</v>
      </c>
      <c r="K99" s="7">
        <v>68.76939999999999</v>
      </c>
      <c r="L99" s="3">
        <v>15.2</v>
      </c>
      <c r="M99" s="7">
        <v>67.238849999999999</v>
      </c>
      <c r="N99" s="68">
        <v>42132</v>
      </c>
      <c r="O99" s="1">
        <v>15.1</v>
      </c>
    </row>
    <row r="100" spans="1:15" x14ac:dyDescent="0.2">
      <c r="A100" s="25">
        <v>42132</v>
      </c>
      <c r="B100" s="26" t="s">
        <v>151</v>
      </c>
      <c r="C100" s="26">
        <v>16.100000000000001</v>
      </c>
      <c r="D100" s="27">
        <v>68.671850000000006</v>
      </c>
      <c r="E100" s="27">
        <v>69.16</v>
      </c>
      <c r="F100" s="26">
        <f t="shared" si="4"/>
        <v>16.200000000000003</v>
      </c>
      <c r="G100" s="27">
        <v>69.712450000000004</v>
      </c>
      <c r="H100" s="27">
        <v>70.027299999999997</v>
      </c>
      <c r="J100" s="3">
        <v>16.100000000000001</v>
      </c>
      <c r="K100" s="7">
        <v>68.671850000000006</v>
      </c>
      <c r="L100" s="3">
        <v>16.2</v>
      </c>
      <c r="M100" s="7">
        <v>69.712450000000004</v>
      </c>
      <c r="N100" s="68">
        <v>42132</v>
      </c>
      <c r="O100" s="1">
        <v>16.100000000000001</v>
      </c>
    </row>
    <row r="101" spans="1:15" x14ac:dyDescent="0.2">
      <c r="A101" s="25">
        <v>42132</v>
      </c>
      <c r="B101" s="26" t="s">
        <v>137</v>
      </c>
      <c r="C101" s="26">
        <v>18.100000000000001</v>
      </c>
      <c r="D101" s="27">
        <v>68.666599999999988</v>
      </c>
      <c r="E101" s="27">
        <v>69.379499999999993</v>
      </c>
      <c r="F101" s="26">
        <f t="shared" si="4"/>
        <v>18.200000000000003</v>
      </c>
      <c r="G101" s="27">
        <v>70.477149999999995</v>
      </c>
      <c r="H101" s="27">
        <v>70.8904</v>
      </c>
      <c r="J101" s="3">
        <v>18.100000000000001</v>
      </c>
      <c r="K101" s="7">
        <v>68.666599999999988</v>
      </c>
      <c r="L101" s="3">
        <v>18.2</v>
      </c>
      <c r="M101" s="7">
        <v>70.477149999999995</v>
      </c>
      <c r="N101" s="68">
        <v>42132</v>
      </c>
      <c r="O101" s="1">
        <v>18.100000000000001</v>
      </c>
    </row>
    <row r="102" spans="1:15" x14ac:dyDescent="0.2">
      <c r="A102" s="25">
        <v>42132</v>
      </c>
      <c r="B102" s="26" t="s">
        <v>152</v>
      </c>
      <c r="C102" s="26">
        <v>19.100000000000001</v>
      </c>
      <c r="D102" s="27">
        <v>71.837549999999993</v>
      </c>
      <c r="E102" s="27">
        <v>72.263300000000001</v>
      </c>
      <c r="F102" s="26">
        <f t="shared" si="4"/>
        <v>19.200000000000003</v>
      </c>
      <c r="G102" s="27">
        <v>72.090149999999994</v>
      </c>
      <c r="H102" s="27">
        <v>72.380300000000005</v>
      </c>
      <c r="J102" s="3">
        <v>19.100000000000001</v>
      </c>
      <c r="K102" s="7">
        <v>71.837549999999993</v>
      </c>
      <c r="L102" s="3">
        <v>19.2</v>
      </c>
      <c r="M102" s="7">
        <v>72.090149999999994</v>
      </c>
      <c r="N102" s="68">
        <v>42132</v>
      </c>
      <c r="O102" s="1">
        <v>19.100000000000001</v>
      </c>
    </row>
    <row r="103" spans="1:15" x14ac:dyDescent="0.2">
      <c r="A103" s="25">
        <v>42132</v>
      </c>
      <c r="B103" s="26" t="s">
        <v>144</v>
      </c>
      <c r="C103" s="26">
        <v>20.100000000000001</v>
      </c>
      <c r="D103" s="27">
        <v>71.064699999999988</v>
      </c>
      <c r="E103" s="27">
        <v>71.440700000000007</v>
      </c>
      <c r="F103" s="26">
        <f t="shared" si="4"/>
        <v>20.200000000000003</v>
      </c>
      <c r="G103" s="27">
        <v>73.561499999999995</v>
      </c>
      <c r="H103" s="27">
        <v>73.783600000000007</v>
      </c>
      <c r="J103" s="3">
        <v>20.100000000000001</v>
      </c>
      <c r="K103" s="7">
        <v>71.064699999999988</v>
      </c>
      <c r="L103" s="3">
        <v>20.2</v>
      </c>
      <c r="M103" s="7">
        <v>73.561499999999995</v>
      </c>
      <c r="N103" s="68">
        <v>42132</v>
      </c>
      <c r="O103" s="1">
        <v>20.100000000000001</v>
      </c>
    </row>
    <row r="104" spans="1:15" x14ac:dyDescent="0.2">
      <c r="A104" s="25">
        <v>42132</v>
      </c>
      <c r="B104" s="26" t="s">
        <v>149</v>
      </c>
      <c r="C104" s="26">
        <v>21.1</v>
      </c>
      <c r="D104" s="27">
        <v>73.26894999999999</v>
      </c>
      <c r="E104" s="27">
        <v>73.814899999999994</v>
      </c>
      <c r="F104" s="26">
        <f t="shared" si="4"/>
        <v>21.200000000000003</v>
      </c>
      <c r="G104" s="27">
        <v>71.853499999999997</v>
      </c>
      <c r="H104" s="27">
        <v>72.241100000000003</v>
      </c>
      <c r="J104" s="3">
        <v>21.1</v>
      </c>
      <c r="K104" s="7">
        <v>73.26894999999999</v>
      </c>
      <c r="L104" s="3">
        <v>21.2</v>
      </c>
      <c r="M104" s="7">
        <v>71.853499999999997</v>
      </c>
      <c r="N104" s="68">
        <v>42132</v>
      </c>
      <c r="O104" s="1">
        <v>21.1</v>
      </c>
    </row>
    <row r="105" spans="1:15" x14ac:dyDescent="0.2">
      <c r="A105" s="25">
        <v>42132</v>
      </c>
      <c r="B105" s="26" t="s">
        <v>153</v>
      </c>
      <c r="C105" s="26">
        <v>22.1</v>
      </c>
      <c r="D105" s="27">
        <v>68.404366666666661</v>
      </c>
      <c r="E105" s="27">
        <v>69.031599999999997</v>
      </c>
      <c r="F105" s="26">
        <f t="shared" si="4"/>
        <v>22.200000000000003</v>
      </c>
      <c r="G105" s="27">
        <v>71.188900000000004</v>
      </c>
      <c r="H105" s="27">
        <v>71.612099999999998</v>
      </c>
      <c r="J105" s="3">
        <v>22.1</v>
      </c>
      <c r="K105" s="7">
        <v>68.404366666666661</v>
      </c>
      <c r="L105" s="3">
        <v>22.2</v>
      </c>
      <c r="M105" s="7">
        <v>71.188900000000004</v>
      </c>
      <c r="N105" s="68">
        <v>42132</v>
      </c>
      <c r="O105" s="1">
        <v>22.1</v>
      </c>
    </row>
    <row r="106" spans="1:15" x14ac:dyDescent="0.2">
      <c r="A106" s="25">
        <v>42132</v>
      </c>
      <c r="B106" s="26" t="s">
        <v>142</v>
      </c>
      <c r="C106" s="26">
        <v>24.1</v>
      </c>
      <c r="D106" s="27">
        <v>71.351500000000001</v>
      </c>
      <c r="E106" s="27">
        <v>71.644900000000007</v>
      </c>
      <c r="F106" s="26">
        <f t="shared" si="4"/>
        <v>24.200000000000003</v>
      </c>
      <c r="G106" s="27">
        <v>71.001300000000001</v>
      </c>
      <c r="H106" s="27">
        <v>71.158799999999999</v>
      </c>
      <c r="J106" s="3">
        <v>24.1</v>
      </c>
      <c r="K106" s="7">
        <v>71.351500000000001</v>
      </c>
      <c r="L106" s="3">
        <v>24.2</v>
      </c>
      <c r="M106" s="7">
        <v>71.001300000000001</v>
      </c>
      <c r="N106" s="68">
        <v>42132</v>
      </c>
      <c r="O106" s="1">
        <v>24.1</v>
      </c>
    </row>
    <row r="107" spans="1:15" x14ac:dyDescent="0.2">
      <c r="B107" s="3"/>
      <c r="C107" s="3"/>
      <c r="D107" s="3"/>
      <c r="E107" s="3"/>
      <c r="F107" s="3"/>
      <c r="G107" s="3"/>
      <c r="H107" s="3"/>
      <c r="J107" s="3"/>
      <c r="K107" s="3"/>
      <c r="L107" s="3"/>
      <c r="M107" s="3"/>
    </row>
    <row r="108" spans="1:15" ht="12.75" x14ac:dyDescent="0.2">
      <c r="A108" s="58"/>
      <c r="B108" s="9" t="s">
        <v>6</v>
      </c>
      <c r="C108" s="10" t="s">
        <v>8</v>
      </c>
      <c r="D108" s="11" t="s">
        <v>9</v>
      </c>
      <c r="E108" s="11" t="s">
        <v>10</v>
      </c>
      <c r="F108" s="8" t="s">
        <v>8</v>
      </c>
      <c r="G108" s="11" t="s">
        <v>9</v>
      </c>
      <c r="H108" s="11" t="s">
        <v>11</v>
      </c>
      <c r="J108" s="67">
        <v>42138</v>
      </c>
      <c r="K108" s="65" t="s">
        <v>168</v>
      </c>
      <c r="L108" s="3"/>
      <c r="M108" s="65" t="s">
        <v>168</v>
      </c>
    </row>
    <row r="109" spans="1:15" x14ac:dyDescent="0.2">
      <c r="A109" s="12" t="s">
        <v>169</v>
      </c>
      <c r="B109" s="13" t="s">
        <v>15</v>
      </c>
      <c r="C109" s="14" t="s">
        <v>16</v>
      </c>
      <c r="D109" s="14" t="s">
        <v>16</v>
      </c>
      <c r="E109" s="15" t="s">
        <v>18</v>
      </c>
      <c r="F109" s="12" t="s">
        <v>17</v>
      </c>
      <c r="G109" s="12" t="s">
        <v>17</v>
      </c>
      <c r="H109" s="15" t="s">
        <v>18</v>
      </c>
      <c r="J109" s="3" t="s">
        <v>8</v>
      </c>
      <c r="K109" s="3" t="s">
        <v>0</v>
      </c>
      <c r="L109" s="3" t="s">
        <v>8</v>
      </c>
      <c r="M109" s="3" t="s">
        <v>0</v>
      </c>
    </row>
    <row r="110" spans="1:15" x14ac:dyDescent="0.2">
      <c r="A110" s="25">
        <v>42138</v>
      </c>
      <c r="B110" s="26" t="s">
        <v>167</v>
      </c>
      <c r="C110" s="26">
        <v>1.1000000000000001</v>
      </c>
      <c r="D110" s="27">
        <v>70.824250000000006</v>
      </c>
      <c r="E110" s="27">
        <v>71.651799999999994</v>
      </c>
      <c r="F110" s="26">
        <f t="shared" ref="F110:F123" si="5">C110+0.1</f>
        <v>1.2000000000000002</v>
      </c>
      <c r="G110" s="27">
        <v>63.674800000000005</v>
      </c>
      <c r="H110" s="27">
        <v>64.186000000000007</v>
      </c>
      <c r="J110" s="3">
        <v>1.1000000000000001</v>
      </c>
      <c r="K110" s="7">
        <v>70.824250000000006</v>
      </c>
      <c r="L110" s="3">
        <v>1.2</v>
      </c>
      <c r="M110" s="7">
        <v>63.674800000000005</v>
      </c>
      <c r="N110" s="68">
        <v>42138</v>
      </c>
      <c r="O110" s="1">
        <v>1.1000000000000001</v>
      </c>
    </row>
    <row r="111" spans="1:15" x14ac:dyDescent="0.2">
      <c r="A111" s="25">
        <v>42138</v>
      </c>
      <c r="B111" s="26" t="s">
        <v>162</v>
      </c>
      <c r="C111" s="26">
        <v>8.1</v>
      </c>
      <c r="D111" s="27">
        <v>73.611850000000004</v>
      </c>
      <c r="E111" s="27">
        <v>74.059200000000004</v>
      </c>
      <c r="F111" s="26">
        <f t="shared" si="5"/>
        <v>8.1999999999999993</v>
      </c>
      <c r="G111" s="27">
        <v>68.481799999999993</v>
      </c>
      <c r="H111" s="27">
        <v>68.728899999999996</v>
      </c>
      <c r="J111" s="3">
        <v>8.1</v>
      </c>
      <c r="K111" s="7">
        <v>73.611850000000004</v>
      </c>
      <c r="L111" s="3">
        <v>8.1999999999999993</v>
      </c>
      <c r="M111" s="7">
        <v>68.481799999999993</v>
      </c>
      <c r="N111" s="68">
        <v>42138</v>
      </c>
      <c r="O111" s="1">
        <v>8.1</v>
      </c>
    </row>
    <row r="112" spans="1:15" x14ac:dyDescent="0.2">
      <c r="A112" s="25">
        <v>42138</v>
      </c>
      <c r="B112" s="26" t="s">
        <v>160</v>
      </c>
      <c r="C112" s="26">
        <v>10.1</v>
      </c>
      <c r="D112" s="27">
        <v>72.842950000000002</v>
      </c>
      <c r="E112" s="27">
        <v>73.562700000000007</v>
      </c>
      <c r="F112" s="26">
        <f t="shared" si="5"/>
        <v>10.199999999999999</v>
      </c>
      <c r="G112" s="27">
        <v>72.43610000000001</v>
      </c>
      <c r="H112" s="27">
        <v>72.906899999999993</v>
      </c>
      <c r="J112" s="3">
        <v>10.1</v>
      </c>
      <c r="K112" s="7">
        <v>72.842950000000002</v>
      </c>
      <c r="L112" s="3">
        <v>10.199999999999999</v>
      </c>
      <c r="M112" s="7">
        <v>72.43610000000001</v>
      </c>
      <c r="N112" s="68">
        <v>42138</v>
      </c>
      <c r="O112" s="1">
        <v>10.1</v>
      </c>
    </row>
    <row r="113" spans="1:15" x14ac:dyDescent="0.2">
      <c r="A113" s="25">
        <v>42138</v>
      </c>
      <c r="B113" s="26" t="s">
        <v>158</v>
      </c>
      <c r="C113" s="26">
        <v>11.1</v>
      </c>
      <c r="D113" s="27">
        <v>73.760199999999998</v>
      </c>
      <c r="E113" s="27">
        <v>74.296000000000006</v>
      </c>
      <c r="F113" s="26">
        <f t="shared" si="5"/>
        <v>11.2</v>
      </c>
      <c r="G113" s="27">
        <v>70.509700000000009</v>
      </c>
      <c r="H113" s="27">
        <v>70.865899999999996</v>
      </c>
      <c r="J113" s="3">
        <v>11.1</v>
      </c>
      <c r="K113" s="7">
        <v>73.760199999999998</v>
      </c>
      <c r="L113" s="3">
        <v>11.2</v>
      </c>
      <c r="M113" s="7">
        <v>70.509700000000009</v>
      </c>
      <c r="N113" s="68">
        <v>42138</v>
      </c>
      <c r="O113" s="1">
        <v>11.1</v>
      </c>
    </row>
    <row r="114" spans="1:15" x14ac:dyDescent="0.2">
      <c r="A114" s="25">
        <v>42138</v>
      </c>
      <c r="B114" s="26" t="s">
        <v>155</v>
      </c>
      <c r="C114" s="26">
        <v>12.1</v>
      </c>
      <c r="D114" s="27">
        <v>72.4559</v>
      </c>
      <c r="E114" s="27">
        <v>73.026200000000003</v>
      </c>
      <c r="F114" s="26">
        <f t="shared" si="5"/>
        <v>12.2</v>
      </c>
      <c r="G114" s="27">
        <v>73.349549999999994</v>
      </c>
      <c r="H114" s="27">
        <v>73.719899999999996</v>
      </c>
      <c r="J114" s="3">
        <v>12.1</v>
      </c>
      <c r="K114" s="7">
        <v>72.4559</v>
      </c>
      <c r="L114" s="3">
        <v>12.2</v>
      </c>
      <c r="M114" s="7">
        <v>73.349549999999994</v>
      </c>
      <c r="N114" s="68">
        <v>42138</v>
      </c>
      <c r="O114" s="1">
        <v>12.1</v>
      </c>
    </row>
    <row r="115" spans="1:15" x14ac:dyDescent="0.2">
      <c r="A115" s="25">
        <v>42138</v>
      </c>
      <c r="B115" s="26" t="s">
        <v>157</v>
      </c>
      <c r="C115" s="26">
        <v>14.1</v>
      </c>
      <c r="D115" s="27">
        <v>68.684799999999996</v>
      </c>
      <c r="E115" s="27">
        <v>69.0869</v>
      </c>
      <c r="F115" s="26">
        <f t="shared" si="5"/>
        <v>14.2</v>
      </c>
      <c r="G115" s="27">
        <v>69.250699999999995</v>
      </c>
      <c r="H115" s="27">
        <v>69.455299999999994</v>
      </c>
      <c r="J115" s="3">
        <v>14.1</v>
      </c>
      <c r="K115" s="7">
        <v>68.684799999999996</v>
      </c>
      <c r="L115" s="3">
        <v>14.2</v>
      </c>
      <c r="M115" s="7">
        <v>69.250699999999995</v>
      </c>
      <c r="N115" s="68">
        <v>42138</v>
      </c>
      <c r="O115" s="1">
        <v>14.1</v>
      </c>
    </row>
    <row r="116" spans="1:15" x14ac:dyDescent="0.2">
      <c r="A116" s="25">
        <v>42138</v>
      </c>
      <c r="B116" s="26" t="s">
        <v>159</v>
      </c>
      <c r="C116" s="26">
        <v>15.1</v>
      </c>
      <c r="D116" s="27">
        <v>68.76939999999999</v>
      </c>
      <c r="E116" s="27">
        <v>69.587599999999995</v>
      </c>
      <c r="F116" s="26">
        <f t="shared" si="5"/>
        <v>15.2</v>
      </c>
      <c r="G116" s="27">
        <v>67.238849999999999</v>
      </c>
      <c r="H116" s="27">
        <v>67.786600000000007</v>
      </c>
      <c r="J116" s="3">
        <v>15.1</v>
      </c>
      <c r="K116" s="7">
        <v>68.76939999999999</v>
      </c>
      <c r="L116" s="3">
        <v>15.2</v>
      </c>
      <c r="M116" s="7">
        <v>67.238849999999999</v>
      </c>
      <c r="N116" s="68">
        <v>42138</v>
      </c>
      <c r="O116" s="1">
        <v>15.1</v>
      </c>
    </row>
    <row r="117" spans="1:15" x14ac:dyDescent="0.2">
      <c r="A117" s="25">
        <v>42138</v>
      </c>
      <c r="B117" s="26" t="s">
        <v>156</v>
      </c>
      <c r="C117" s="26">
        <v>16.100000000000001</v>
      </c>
      <c r="D117" s="27">
        <v>68.671850000000006</v>
      </c>
      <c r="E117" s="27">
        <v>69.1678</v>
      </c>
      <c r="F117" s="26">
        <f t="shared" si="5"/>
        <v>16.200000000000003</v>
      </c>
      <c r="G117" s="27">
        <v>69.712450000000004</v>
      </c>
      <c r="H117" s="27">
        <v>69.952399999999997</v>
      </c>
      <c r="J117" s="3">
        <v>16.100000000000001</v>
      </c>
      <c r="K117" s="7">
        <v>68.671850000000006</v>
      </c>
      <c r="L117" s="3">
        <v>16.2</v>
      </c>
      <c r="M117" s="7">
        <v>69.712450000000004</v>
      </c>
      <c r="N117" s="68">
        <v>42138</v>
      </c>
      <c r="O117" s="1">
        <v>16.100000000000001</v>
      </c>
    </row>
    <row r="118" spans="1:15" x14ac:dyDescent="0.2">
      <c r="A118" s="25">
        <v>42138</v>
      </c>
      <c r="B118" s="26" t="s">
        <v>52</v>
      </c>
      <c r="C118" s="26">
        <v>18.100000000000001</v>
      </c>
      <c r="D118" s="27">
        <v>68.666599999999988</v>
      </c>
      <c r="E118" s="27">
        <v>72.578400000000002</v>
      </c>
      <c r="F118" s="26">
        <f t="shared" si="5"/>
        <v>18.200000000000003</v>
      </c>
      <c r="G118" s="27">
        <v>70.477149999999995</v>
      </c>
      <c r="H118" s="27">
        <v>74.384600000000006</v>
      </c>
      <c r="J118" s="3">
        <v>18.100000000000001</v>
      </c>
      <c r="K118" s="7">
        <v>68.666599999999988</v>
      </c>
      <c r="L118" s="3">
        <v>18.2</v>
      </c>
      <c r="M118" s="7">
        <v>70.477149999999995</v>
      </c>
      <c r="N118" s="68">
        <v>42138</v>
      </c>
      <c r="O118" s="1">
        <v>18.100000000000001</v>
      </c>
    </row>
    <row r="119" spans="1:15" x14ac:dyDescent="0.2">
      <c r="A119" s="25">
        <v>42138</v>
      </c>
      <c r="B119" s="26" t="s">
        <v>166</v>
      </c>
      <c r="C119" s="26">
        <v>19.100000000000001</v>
      </c>
      <c r="D119" s="27">
        <v>71.837549999999993</v>
      </c>
      <c r="E119" s="27">
        <v>72.494799999999998</v>
      </c>
      <c r="F119" s="26">
        <f t="shared" si="5"/>
        <v>19.200000000000003</v>
      </c>
      <c r="G119" s="27">
        <v>72.090149999999994</v>
      </c>
      <c r="H119" s="27">
        <v>72.532399999999996</v>
      </c>
      <c r="J119" s="3">
        <v>19.100000000000001</v>
      </c>
      <c r="K119" s="7">
        <v>71.837549999999993</v>
      </c>
      <c r="L119" s="3">
        <v>19.2</v>
      </c>
      <c r="M119" s="7">
        <v>72.090149999999994</v>
      </c>
      <c r="N119" s="68">
        <v>42138</v>
      </c>
      <c r="O119" s="1">
        <v>19.100000000000001</v>
      </c>
    </row>
    <row r="120" spans="1:15" x14ac:dyDescent="0.2">
      <c r="A120" s="25">
        <v>42138</v>
      </c>
      <c r="B120" s="26" t="s">
        <v>163</v>
      </c>
      <c r="C120" s="26">
        <v>20.100000000000001</v>
      </c>
      <c r="D120" s="27">
        <v>71.064699999999988</v>
      </c>
      <c r="E120" s="27">
        <v>71.944900000000004</v>
      </c>
      <c r="F120" s="26">
        <f t="shared" si="5"/>
        <v>20.200000000000003</v>
      </c>
      <c r="G120" s="27">
        <v>73.561499999999995</v>
      </c>
      <c r="H120" s="27">
        <v>74.137</v>
      </c>
      <c r="J120" s="3">
        <v>20.100000000000001</v>
      </c>
      <c r="K120" s="7">
        <v>71.064699999999988</v>
      </c>
      <c r="L120" s="3">
        <v>20.2</v>
      </c>
      <c r="M120" s="7">
        <v>73.561499999999995</v>
      </c>
      <c r="N120" s="68">
        <v>42138</v>
      </c>
      <c r="O120" s="1">
        <v>20.100000000000001</v>
      </c>
    </row>
    <row r="121" spans="1:15" x14ac:dyDescent="0.2">
      <c r="A121" s="25">
        <v>42138</v>
      </c>
      <c r="B121" s="26" t="s">
        <v>164</v>
      </c>
      <c r="C121" s="26">
        <v>21.1</v>
      </c>
      <c r="D121" s="27">
        <v>73.26894999999999</v>
      </c>
      <c r="E121" s="27">
        <v>73.554299999999998</v>
      </c>
      <c r="F121" s="26">
        <f t="shared" si="5"/>
        <v>21.200000000000003</v>
      </c>
      <c r="G121" s="27">
        <v>71.853499999999997</v>
      </c>
      <c r="H121" s="27">
        <v>72.026700000000005</v>
      </c>
      <c r="J121" s="3">
        <v>21.1</v>
      </c>
      <c r="K121" s="7">
        <v>73.26894999999999</v>
      </c>
      <c r="L121" s="3">
        <v>21.2</v>
      </c>
      <c r="M121" s="7">
        <v>71.853499999999997</v>
      </c>
      <c r="N121" s="68">
        <v>42138</v>
      </c>
      <c r="O121" s="1">
        <v>21.1</v>
      </c>
    </row>
    <row r="122" spans="1:15" x14ac:dyDescent="0.2">
      <c r="A122" s="25">
        <v>42138</v>
      </c>
      <c r="B122" s="26" t="s">
        <v>161</v>
      </c>
      <c r="C122" s="26">
        <v>22.1</v>
      </c>
      <c r="D122" s="27">
        <v>68.404366666666661</v>
      </c>
      <c r="E122" s="27">
        <v>69.232299999999995</v>
      </c>
      <c r="F122" s="26">
        <f t="shared" si="5"/>
        <v>22.200000000000003</v>
      </c>
      <c r="G122" s="27">
        <v>71.188900000000004</v>
      </c>
      <c r="H122" s="27">
        <v>71.772099999999995</v>
      </c>
      <c r="J122" s="3">
        <v>22.1</v>
      </c>
      <c r="K122" s="7">
        <v>68.404366666666661</v>
      </c>
      <c r="L122" s="3">
        <v>22.2</v>
      </c>
      <c r="M122" s="7">
        <v>71.188900000000004</v>
      </c>
      <c r="N122" s="68">
        <v>42138</v>
      </c>
      <c r="O122" s="1">
        <v>22.1</v>
      </c>
    </row>
    <row r="123" spans="1:15" x14ac:dyDescent="0.2">
      <c r="A123" s="25">
        <v>42138</v>
      </c>
      <c r="B123" s="26" t="s">
        <v>165</v>
      </c>
      <c r="C123" s="26">
        <v>24.1</v>
      </c>
      <c r="D123" s="27">
        <v>71.351500000000001</v>
      </c>
      <c r="E123" s="27">
        <v>71.758200000000002</v>
      </c>
      <c r="F123" s="26">
        <f t="shared" si="5"/>
        <v>24.200000000000003</v>
      </c>
      <c r="G123" s="27">
        <v>71.001300000000001</v>
      </c>
      <c r="H123" s="27">
        <v>71.233500000000006</v>
      </c>
      <c r="J123" s="3">
        <v>24.1</v>
      </c>
      <c r="K123" s="7">
        <v>71.351500000000001</v>
      </c>
      <c r="L123" s="3">
        <v>24.2</v>
      </c>
      <c r="M123" s="7">
        <v>71.001300000000001</v>
      </c>
      <c r="N123" s="68">
        <v>42138</v>
      </c>
      <c r="O123" s="1">
        <v>24.1</v>
      </c>
    </row>
    <row r="124" spans="1:15" x14ac:dyDescent="0.2">
      <c r="B124" s="3"/>
      <c r="C124" s="3"/>
      <c r="D124" s="3"/>
      <c r="E124" s="3"/>
      <c r="F124" s="3"/>
      <c r="G124" s="3"/>
      <c r="H124" s="3"/>
    </row>
    <row r="125" spans="1:15" x14ac:dyDescent="0.2">
      <c r="B125" s="3"/>
      <c r="C125" s="3"/>
    </row>
  </sheetData>
  <sortState ref="A110:H123">
    <sortCondition ref="C110:C123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/>
  </sheetViews>
  <sheetFormatPr defaultRowHeight="11.25" x14ac:dyDescent="0.2"/>
  <cols>
    <col min="1" max="4" width="9.140625" style="3"/>
    <col min="5" max="16384" width="9.140625" style="1"/>
  </cols>
  <sheetData>
    <row r="1" spans="1:6" x14ac:dyDescent="0.2">
      <c r="A1" s="67">
        <v>42059</v>
      </c>
      <c r="B1" s="3" t="s">
        <v>168</v>
      </c>
      <c r="D1" s="3" t="s">
        <v>168</v>
      </c>
    </row>
    <row r="2" spans="1:6" s="17" customFormat="1" x14ac:dyDescent="0.2">
      <c r="A2" s="2" t="s">
        <v>8</v>
      </c>
      <c r="B2" s="2" t="s">
        <v>0</v>
      </c>
      <c r="C2" s="2" t="s">
        <v>8</v>
      </c>
      <c r="D2" s="2" t="s">
        <v>0</v>
      </c>
    </row>
    <row r="3" spans="1:6" x14ac:dyDescent="0.2">
      <c r="A3" s="3">
        <v>1.1000000000000001</v>
      </c>
      <c r="B3" s="7">
        <v>70.824250000000006</v>
      </c>
      <c r="C3" s="3">
        <v>1.2</v>
      </c>
      <c r="D3" s="7">
        <v>63.674800000000005</v>
      </c>
      <c r="E3" s="68">
        <v>42059</v>
      </c>
      <c r="F3" s="1">
        <v>1.1000000000000001</v>
      </c>
    </row>
    <row r="4" spans="1:6" x14ac:dyDescent="0.2">
      <c r="A4" s="3">
        <v>4.0999999999999996</v>
      </c>
      <c r="B4" s="7">
        <v>71.238349999999997</v>
      </c>
      <c r="C4" s="3">
        <v>4.2</v>
      </c>
      <c r="D4" s="7">
        <v>67.12285</v>
      </c>
      <c r="E4" s="68">
        <v>42059</v>
      </c>
      <c r="F4" s="1">
        <v>4.0999999999999996</v>
      </c>
    </row>
    <row r="5" spans="1:6" x14ac:dyDescent="0.2">
      <c r="A5" s="3">
        <v>6.1</v>
      </c>
      <c r="B5" s="7">
        <v>71.740100000000012</v>
      </c>
      <c r="C5" s="3">
        <v>6.2</v>
      </c>
      <c r="D5" s="7">
        <v>70.402999999999992</v>
      </c>
      <c r="E5" s="68">
        <v>42059</v>
      </c>
      <c r="F5" s="1">
        <v>6.1</v>
      </c>
    </row>
    <row r="6" spans="1:6" x14ac:dyDescent="0.2">
      <c r="A6" s="3">
        <v>7.1</v>
      </c>
      <c r="B6" s="7">
        <v>72.967349999999996</v>
      </c>
      <c r="C6" s="3">
        <v>7.2</v>
      </c>
      <c r="D6" s="7">
        <v>73.035550000000001</v>
      </c>
      <c r="E6" s="68">
        <v>42059</v>
      </c>
      <c r="F6" s="1">
        <v>7.1</v>
      </c>
    </row>
    <row r="7" spans="1:6" x14ac:dyDescent="0.2">
      <c r="A7" s="3">
        <v>8.1</v>
      </c>
      <c r="B7" s="7">
        <v>73.611850000000004</v>
      </c>
      <c r="C7" s="3">
        <v>8.1999999999999993</v>
      </c>
      <c r="D7" s="7">
        <v>68.481799999999993</v>
      </c>
      <c r="E7" s="68">
        <v>42059</v>
      </c>
      <c r="F7" s="1">
        <v>8.1</v>
      </c>
    </row>
    <row r="8" spans="1:6" x14ac:dyDescent="0.2">
      <c r="A8" s="3">
        <v>9.1</v>
      </c>
      <c r="B8" s="7">
        <v>71.958150000000003</v>
      </c>
      <c r="C8" s="3">
        <v>9.1999999999999993</v>
      </c>
      <c r="D8" s="7">
        <v>72.993799999999993</v>
      </c>
      <c r="E8" s="68">
        <v>42059</v>
      </c>
      <c r="F8" s="1">
        <v>9.1</v>
      </c>
    </row>
    <row r="9" spans="1:6" x14ac:dyDescent="0.2">
      <c r="A9" s="3">
        <v>10.1</v>
      </c>
      <c r="B9" s="7">
        <v>72.842950000000002</v>
      </c>
      <c r="C9" s="3">
        <v>10.199999999999999</v>
      </c>
      <c r="D9" s="7">
        <v>72.43610000000001</v>
      </c>
      <c r="E9" s="68">
        <v>42059</v>
      </c>
      <c r="F9" s="1">
        <v>10.1</v>
      </c>
    </row>
    <row r="10" spans="1:6" x14ac:dyDescent="0.2">
      <c r="A10" s="3">
        <v>11.1</v>
      </c>
      <c r="B10" s="7">
        <v>73.760199999999998</v>
      </c>
      <c r="C10" s="3">
        <v>11.2</v>
      </c>
      <c r="D10" s="7">
        <v>70.509700000000009</v>
      </c>
      <c r="E10" s="68">
        <v>42059</v>
      </c>
      <c r="F10" s="1">
        <v>11.1</v>
      </c>
    </row>
    <row r="11" spans="1:6" x14ac:dyDescent="0.2">
      <c r="A11" s="3">
        <v>12.1</v>
      </c>
      <c r="B11" s="7">
        <v>72.4559</v>
      </c>
      <c r="C11" s="3">
        <v>12.2</v>
      </c>
      <c r="D11" s="7">
        <v>73.349549999999994</v>
      </c>
      <c r="E11" s="68">
        <v>42059</v>
      </c>
      <c r="F11" s="1">
        <v>12.1</v>
      </c>
    </row>
    <row r="12" spans="1:6" x14ac:dyDescent="0.2">
      <c r="A12" s="3">
        <v>14.1</v>
      </c>
      <c r="B12" s="7">
        <v>68.684799999999996</v>
      </c>
      <c r="C12" s="3">
        <v>14.2</v>
      </c>
      <c r="D12" s="7">
        <v>69.250699999999995</v>
      </c>
      <c r="E12" s="68">
        <v>42059</v>
      </c>
      <c r="F12" s="1">
        <v>14.1</v>
      </c>
    </row>
    <row r="13" spans="1:6" x14ac:dyDescent="0.2">
      <c r="A13" s="3">
        <v>15.1</v>
      </c>
      <c r="B13" s="7">
        <v>68.76939999999999</v>
      </c>
      <c r="C13" s="3">
        <v>15.2</v>
      </c>
      <c r="D13" s="7">
        <v>67.238849999999999</v>
      </c>
      <c r="E13" s="68">
        <v>42059</v>
      </c>
      <c r="F13" s="1">
        <v>15.1</v>
      </c>
    </row>
    <row r="14" spans="1:6" x14ac:dyDescent="0.2">
      <c r="A14" s="3">
        <v>16.100000000000001</v>
      </c>
      <c r="B14" s="7">
        <v>68.671850000000006</v>
      </c>
      <c r="C14" s="3">
        <v>16.2</v>
      </c>
      <c r="D14" s="7">
        <v>69.712450000000004</v>
      </c>
      <c r="E14" s="68">
        <v>42059</v>
      </c>
      <c r="F14" s="1">
        <v>16.100000000000001</v>
      </c>
    </row>
    <row r="15" spans="1:6" x14ac:dyDescent="0.2">
      <c r="A15" s="3">
        <v>18.100000000000001</v>
      </c>
      <c r="B15" s="7">
        <v>68.666599999999988</v>
      </c>
      <c r="C15" s="3">
        <v>18.2</v>
      </c>
      <c r="D15" s="7">
        <v>70.477149999999995</v>
      </c>
      <c r="E15" s="68">
        <v>42059</v>
      </c>
      <c r="F15" s="1">
        <v>18.100000000000001</v>
      </c>
    </row>
    <row r="16" spans="1:6" x14ac:dyDescent="0.2">
      <c r="A16" s="3">
        <v>22.1</v>
      </c>
      <c r="B16" s="7">
        <v>68.404366666666661</v>
      </c>
      <c r="C16" s="3">
        <v>22.2</v>
      </c>
      <c r="D16" s="7">
        <v>71.188900000000004</v>
      </c>
      <c r="E16" s="68">
        <v>42059</v>
      </c>
      <c r="F16" s="1">
        <v>22.1</v>
      </c>
    </row>
    <row r="17" spans="1:6" x14ac:dyDescent="0.2">
      <c r="A17" s="3">
        <v>23.1</v>
      </c>
      <c r="B17" s="7">
        <v>71.703299999999999</v>
      </c>
      <c r="C17" s="3">
        <v>23.2</v>
      </c>
      <c r="D17" s="7">
        <v>71.00215</v>
      </c>
      <c r="E17" s="68">
        <v>42059</v>
      </c>
      <c r="F17" s="1">
        <v>23.1</v>
      </c>
    </row>
    <row r="18" spans="1:6" x14ac:dyDescent="0.2">
      <c r="A18" s="3">
        <v>24.1</v>
      </c>
      <c r="B18" s="7">
        <v>71.351500000000001</v>
      </c>
      <c r="C18" s="3">
        <v>24.2</v>
      </c>
      <c r="D18" s="7">
        <v>71.001300000000001</v>
      </c>
      <c r="E18" s="68">
        <v>42059</v>
      </c>
      <c r="F18" s="1">
        <v>24.1</v>
      </c>
    </row>
    <row r="19" spans="1:6" x14ac:dyDescent="0.2">
      <c r="A19" s="3">
        <v>26.1</v>
      </c>
      <c r="B19" s="7">
        <v>71.190899999999999</v>
      </c>
      <c r="C19" s="3">
        <v>26.2</v>
      </c>
      <c r="D19" s="7">
        <v>68.245350000000002</v>
      </c>
      <c r="E19" s="68">
        <v>42059</v>
      </c>
      <c r="F19" s="1">
        <v>26.1</v>
      </c>
    </row>
    <row r="21" spans="1:6" x14ac:dyDescent="0.2">
      <c r="A21" s="67">
        <v>42102</v>
      </c>
      <c r="B21" s="3" t="s">
        <v>168</v>
      </c>
      <c r="D21" s="3" t="s">
        <v>168</v>
      </c>
    </row>
    <row r="22" spans="1:6" x14ac:dyDescent="0.2">
      <c r="A22" s="2" t="s">
        <v>8</v>
      </c>
      <c r="B22" s="2" t="s">
        <v>0</v>
      </c>
      <c r="C22" s="2" t="s">
        <v>8</v>
      </c>
      <c r="D22" s="2" t="s">
        <v>0</v>
      </c>
    </row>
    <row r="23" spans="1:6" x14ac:dyDescent="0.2">
      <c r="A23" s="3">
        <v>1.1000000000000001</v>
      </c>
      <c r="B23" s="7">
        <v>70.824250000000006</v>
      </c>
      <c r="C23" s="3">
        <v>1.2</v>
      </c>
      <c r="D23" s="7">
        <v>63.674800000000005</v>
      </c>
      <c r="E23" s="68">
        <v>42102</v>
      </c>
      <c r="F23" s="1">
        <v>1.1000000000000001</v>
      </c>
    </row>
    <row r="24" spans="1:6" x14ac:dyDescent="0.2">
      <c r="A24" s="3">
        <v>4.0999999999999996</v>
      </c>
      <c r="B24" s="7">
        <v>71.238349999999997</v>
      </c>
      <c r="C24" s="3">
        <v>4.2</v>
      </c>
      <c r="D24" s="7">
        <v>67.12285</v>
      </c>
      <c r="E24" s="68">
        <v>42102</v>
      </c>
      <c r="F24" s="1">
        <v>4.0999999999999996</v>
      </c>
    </row>
    <row r="25" spans="1:6" x14ac:dyDescent="0.2">
      <c r="A25" s="3">
        <v>6.1</v>
      </c>
      <c r="B25" s="7">
        <v>71.740100000000012</v>
      </c>
      <c r="C25" s="3">
        <v>6.2</v>
      </c>
      <c r="D25" s="7">
        <v>70.402999999999992</v>
      </c>
      <c r="E25" s="68">
        <v>42102</v>
      </c>
      <c r="F25" s="1">
        <v>6.1</v>
      </c>
    </row>
    <row r="26" spans="1:6" x14ac:dyDescent="0.2">
      <c r="A26" s="3">
        <v>7.1</v>
      </c>
      <c r="B26" s="7">
        <v>72.967349999999996</v>
      </c>
      <c r="C26" s="3">
        <v>7.2</v>
      </c>
      <c r="D26" s="7">
        <v>73.035550000000001</v>
      </c>
      <c r="E26" s="68">
        <v>42102</v>
      </c>
      <c r="F26" s="1">
        <v>7.1</v>
      </c>
    </row>
    <row r="27" spans="1:6" x14ac:dyDescent="0.2">
      <c r="A27" s="3">
        <v>8.1</v>
      </c>
      <c r="B27" s="7">
        <v>73.611850000000004</v>
      </c>
      <c r="C27" s="3">
        <v>8.1999999999999993</v>
      </c>
      <c r="D27" s="7">
        <v>68.481799999999993</v>
      </c>
      <c r="E27" s="68">
        <v>42102</v>
      </c>
      <c r="F27" s="1">
        <v>8.1</v>
      </c>
    </row>
    <row r="28" spans="1:6" x14ac:dyDescent="0.2">
      <c r="A28" s="3">
        <v>9.1</v>
      </c>
      <c r="B28" s="7">
        <v>71.958150000000003</v>
      </c>
      <c r="C28" s="3">
        <v>9.1999999999999993</v>
      </c>
      <c r="D28" s="7">
        <v>72.993799999999993</v>
      </c>
      <c r="E28" s="68">
        <v>42102</v>
      </c>
      <c r="F28" s="1">
        <v>9.1</v>
      </c>
    </row>
    <row r="29" spans="1:6" x14ac:dyDescent="0.2">
      <c r="A29" s="3">
        <v>10.1</v>
      </c>
      <c r="B29" s="7">
        <v>72.842950000000002</v>
      </c>
      <c r="C29" s="3">
        <v>10.199999999999999</v>
      </c>
      <c r="D29" s="7">
        <v>72.43610000000001</v>
      </c>
      <c r="E29" s="68">
        <v>42102</v>
      </c>
      <c r="F29" s="1">
        <v>10.1</v>
      </c>
    </row>
    <row r="30" spans="1:6" x14ac:dyDescent="0.2">
      <c r="A30" s="3">
        <v>12.1</v>
      </c>
      <c r="B30" s="7">
        <v>72.4559</v>
      </c>
      <c r="C30" s="3">
        <v>12.2</v>
      </c>
      <c r="D30" s="7">
        <v>73.349549999999994</v>
      </c>
      <c r="E30" s="68">
        <v>42102</v>
      </c>
      <c r="F30" s="1">
        <v>12.1</v>
      </c>
    </row>
    <row r="31" spans="1:6" x14ac:dyDescent="0.2">
      <c r="A31" s="3">
        <v>13.1</v>
      </c>
      <c r="B31" s="7">
        <v>68.698300000000003</v>
      </c>
      <c r="C31" s="3">
        <v>13.2</v>
      </c>
      <c r="D31" s="7">
        <v>69.04195</v>
      </c>
      <c r="E31" s="68">
        <v>42102</v>
      </c>
      <c r="F31" s="1">
        <v>13.1</v>
      </c>
    </row>
    <row r="32" spans="1:6" x14ac:dyDescent="0.2">
      <c r="A32" s="3">
        <v>14.1</v>
      </c>
      <c r="B32" s="7">
        <v>68.684799999999996</v>
      </c>
      <c r="C32" s="3">
        <v>14.2</v>
      </c>
      <c r="D32" s="7">
        <v>69.250699999999995</v>
      </c>
      <c r="E32" s="68">
        <v>42102</v>
      </c>
      <c r="F32" s="1">
        <v>14.1</v>
      </c>
    </row>
    <row r="33" spans="1:6" x14ac:dyDescent="0.2">
      <c r="A33" s="3">
        <v>15.1</v>
      </c>
      <c r="B33" s="7">
        <v>68.76939999999999</v>
      </c>
      <c r="C33" s="3">
        <v>15.2</v>
      </c>
      <c r="D33" s="7">
        <v>67.238849999999999</v>
      </c>
      <c r="E33" s="68">
        <v>42102</v>
      </c>
      <c r="F33" s="1">
        <v>15.1</v>
      </c>
    </row>
    <row r="34" spans="1:6" x14ac:dyDescent="0.2">
      <c r="A34" s="3">
        <v>16.100000000000001</v>
      </c>
      <c r="B34" s="7">
        <v>68.671850000000006</v>
      </c>
      <c r="C34" s="3">
        <v>16.2</v>
      </c>
      <c r="D34" s="7">
        <v>69.712450000000004</v>
      </c>
      <c r="E34" s="68">
        <v>42102</v>
      </c>
      <c r="F34" s="1">
        <v>16.100000000000001</v>
      </c>
    </row>
    <row r="35" spans="1:6" x14ac:dyDescent="0.2">
      <c r="A35" s="3">
        <v>18.100000000000001</v>
      </c>
      <c r="B35" s="7">
        <v>68.666599999999988</v>
      </c>
      <c r="C35" s="3">
        <v>18.2</v>
      </c>
      <c r="D35" s="7">
        <v>70.477149999999995</v>
      </c>
      <c r="E35" s="68">
        <v>42102</v>
      </c>
      <c r="F35" s="1">
        <v>18.100000000000001</v>
      </c>
    </row>
    <row r="36" spans="1:6" x14ac:dyDescent="0.2">
      <c r="A36" s="3">
        <v>19.100000000000001</v>
      </c>
      <c r="B36" s="7">
        <v>71.837549999999993</v>
      </c>
      <c r="C36" s="3">
        <v>19.2</v>
      </c>
      <c r="D36" s="7">
        <v>72.090149999999994</v>
      </c>
      <c r="E36" s="68">
        <v>42102</v>
      </c>
      <c r="F36" s="1">
        <v>19.100000000000001</v>
      </c>
    </row>
    <row r="37" spans="1:6" x14ac:dyDescent="0.2">
      <c r="A37" s="3">
        <v>20.100000000000001</v>
      </c>
      <c r="B37" s="7">
        <v>71.064699999999988</v>
      </c>
      <c r="C37" s="3">
        <v>20.2</v>
      </c>
      <c r="D37" s="7">
        <v>73.561499999999995</v>
      </c>
      <c r="E37" s="68">
        <v>42102</v>
      </c>
      <c r="F37" s="1">
        <v>20.100000000000001</v>
      </c>
    </row>
    <row r="38" spans="1:6" x14ac:dyDescent="0.2">
      <c r="A38" s="3">
        <v>23.1</v>
      </c>
      <c r="B38" s="7">
        <v>71.703299999999999</v>
      </c>
      <c r="C38" s="3">
        <v>23.2</v>
      </c>
      <c r="D38" s="7">
        <v>71.00215</v>
      </c>
      <c r="E38" s="68">
        <v>42102</v>
      </c>
      <c r="F38" s="1">
        <v>23.1</v>
      </c>
    </row>
    <row r="39" spans="1:6" x14ac:dyDescent="0.2">
      <c r="A39" s="3">
        <v>24.1</v>
      </c>
      <c r="B39" s="7">
        <v>71.351500000000001</v>
      </c>
      <c r="C39" s="3">
        <v>24.2</v>
      </c>
      <c r="D39" s="7">
        <v>71.001300000000001</v>
      </c>
      <c r="E39" s="68">
        <v>42102</v>
      </c>
      <c r="F39" s="1">
        <v>24.1</v>
      </c>
    </row>
    <row r="40" spans="1:6" x14ac:dyDescent="0.2">
      <c r="A40" s="3">
        <v>26.1</v>
      </c>
      <c r="B40" s="7">
        <v>71.190899999999999</v>
      </c>
      <c r="C40" s="3">
        <v>26.2</v>
      </c>
      <c r="D40" s="7">
        <v>68.245350000000002</v>
      </c>
      <c r="E40" s="68">
        <v>42102</v>
      </c>
      <c r="F40" s="1">
        <v>26.1</v>
      </c>
    </row>
    <row r="42" spans="1:6" x14ac:dyDescent="0.2">
      <c r="A42" s="67">
        <v>42115</v>
      </c>
      <c r="B42" s="3" t="s">
        <v>168</v>
      </c>
      <c r="D42" s="3" t="s">
        <v>168</v>
      </c>
    </row>
    <row r="43" spans="1:6" x14ac:dyDescent="0.2">
      <c r="A43" s="2" t="s">
        <v>8</v>
      </c>
      <c r="B43" s="2" t="s">
        <v>0</v>
      </c>
      <c r="C43" s="2" t="s">
        <v>8</v>
      </c>
      <c r="D43" s="2" t="s">
        <v>0</v>
      </c>
    </row>
    <row r="44" spans="1:6" x14ac:dyDescent="0.2">
      <c r="A44" s="3">
        <v>4.0999999999999996</v>
      </c>
      <c r="B44" s="7">
        <v>71.238349999999997</v>
      </c>
      <c r="C44" s="3">
        <v>4.2</v>
      </c>
      <c r="D44" s="7">
        <v>67.12285</v>
      </c>
      <c r="E44" s="68">
        <v>42115</v>
      </c>
      <c r="F44" s="1">
        <v>4.0999999999999996</v>
      </c>
    </row>
    <row r="45" spans="1:6" x14ac:dyDescent="0.2">
      <c r="A45" s="3">
        <v>6.1</v>
      </c>
      <c r="B45" s="7">
        <v>71.740100000000012</v>
      </c>
      <c r="C45" s="3">
        <v>6.2</v>
      </c>
      <c r="D45" s="7">
        <v>70.402999999999992</v>
      </c>
      <c r="E45" s="68">
        <v>42115</v>
      </c>
      <c r="F45" s="1">
        <v>6.1</v>
      </c>
    </row>
    <row r="46" spans="1:6" x14ac:dyDescent="0.2">
      <c r="A46" s="3">
        <v>7.1</v>
      </c>
      <c r="B46" s="7">
        <v>72.967349999999996</v>
      </c>
      <c r="C46" s="3">
        <v>7.2</v>
      </c>
      <c r="D46" s="7">
        <v>73.035550000000001</v>
      </c>
      <c r="E46" s="68">
        <v>42115</v>
      </c>
      <c r="F46" s="1">
        <v>7.1</v>
      </c>
    </row>
    <row r="47" spans="1:6" x14ac:dyDescent="0.2">
      <c r="A47" s="3">
        <v>8.1</v>
      </c>
      <c r="B47" s="7">
        <v>73.611850000000004</v>
      </c>
      <c r="C47" s="3">
        <v>8.1999999999999993</v>
      </c>
      <c r="D47" s="7">
        <v>68.481799999999993</v>
      </c>
      <c r="E47" s="68">
        <v>42115</v>
      </c>
      <c r="F47" s="1">
        <v>8.1</v>
      </c>
    </row>
    <row r="48" spans="1:6" x14ac:dyDescent="0.2">
      <c r="A48" s="3">
        <v>9.1</v>
      </c>
      <c r="B48" s="7">
        <v>71.958150000000003</v>
      </c>
      <c r="C48" s="3">
        <v>9.1999999999999993</v>
      </c>
      <c r="D48" s="7">
        <v>72.993799999999993</v>
      </c>
      <c r="E48" s="68">
        <v>42115</v>
      </c>
      <c r="F48" s="1">
        <v>9.1</v>
      </c>
    </row>
    <row r="49" spans="1:6" x14ac:dyDescent="0.2">
      <c r="A49" s="3">
        <v>10.1</v>
      </c>
      <c r="B49" s="7">
        <v>72.842950000000002</v>
      </c>
      <c r="C49" s="3">
        <v>10.199999999999999</v>
      </c>
      <c r="D49" s="7">
        <v>72.43610000000001</v>
      </c>
      <c r="E49" s="68">
        <v>42115</v>
      </c>
      <c r="F49" s="1">
        <v>10.1</v>
      </c>
    </row>
    <row r="50" spans="1:6" x14ac:dyDescent="0.2">
      <c r="A50" s="3">
        <v>11.1</v>
      </c>
      <c r="B50" s="7">
        <v>73.760199999999998</v>
      </c>
      <c r="C50" s="3">
        <v>11.2</v>
      </c>
      <c r="D50" s="7">
        <v>70.509700000000009</v>
      </c>
      <c r="E50" s="68">
        <v>42115</v>
      </c>
      <c r="F50" s="1">
        <v>11.1</v>
      </c>
    </row>
    <row r="51" spans="1:6" x14ac:dyDescent="0.2">
      <c r="A51" s="3">
        <v>12.1</v>
      </c>
      <c r="B51" s="7">
        <v>72.4559</v>
      </c>
      <c r="C51" s="3">
        <v>12.2</v>
      </c>
      <c r="D51" s="7">
        <v>73.349549999999994</v>
      </c>
      <c r="E51" s="68">
        <v>42115</v>
      </c>
      <c r="F51" s="1">
        <v>12.1</v>
      </c>
    </row>
    <row r="52" spans="1:6" x14ac:dyDescent="0.2">
      <c r="A52" s="3">
        <v>13.1</v>
      </c>
      <c r="B52" s="7">
        <v>68.698300000000003</v>
      </c>
      <c r="C52" s="3">
        <v>13.2</v>
      </c>
      <c r="D52" s="7">
        <v>69.04195</v>
      </c>
      <c r="E52" s="68">
        <v>42115</v>
      </c>
      <c r="F52" s="1">
        <v>13.1</v>
      </c>
    </row>
    <row r="53" spans="1:6" x14ac:dyDescent="0.2">
      <c r="A53" s="3">
        <v>14.1</v>
      </c>
      <c r="B53" s="7">
        <v>68.684799999999996</v>
      </c>
      <c r="C53" s="3">
        <v>14.2</v>
      </c>
      <c r="D53" s="7">
        <v>69.250699999999995</v>
      </c>
      <c r="E53" s="68">
        <v>42115</v>
      </c>
      <c r="F53" s="1">
        <v>14.1</v>
      </c>
    </row>
    <row r="54" spans="1:6" x14ac:dyDescent="0.2">
      <c r="A54" s="3">
        <v>15.1</v>
      </c>
      <c r="B54" s="7">
        <v>68.76939999999999</v>
      </c>
      <c r="C54" s="3">
        <v>15.2</v>
      </c>
      <c r="D54" s="7">
        <v>67.238849999999999</v>
      </c>
      <c r="E54" s="68">
        <v>42115</v>
      </c>
      <c r="F54" s="1">
        <v>15.1</v>
      </c>
    </row>
    <row r="55" spans="1:6" x14ac:dyDescent="0.2">
      <c r="A55" s="3">
        <v>16.100000000000001</v>
      </c>
      <c r="B55" s="7">
        <v>68.671850000000006</v>
      </c>
      <c r="C55" s="3">
        <v>16.2</v>
      </c>
      <c r="D55" s="7">
        <v>69.712450000000004</v>
      </c>
      <c r="E55" s="68">
        <v>42115</v>
      </c>
      <c r="F55" s="1">
        <v>16.100000000000001</v>
      </c>
    </row>
    <row r="56" spans="1:6" x14ac:dyDescent="0.2">
      <c r="A56" s="3">
        <v>18.100000000000001</v>
      </c>
      <c r="B56" s="7">
        <v>68.666599999999988</v>
      </c>
      <c r="C56" s="3">
        <v>18.2</v>
      </c>
      <c r="D56" s="7">
        <v>70.477149999999995</v>
      </c>
      <c r="E56" s="68">
        <v>42115</v>
      </c>
      <c r="F56" s="1">
        <v>18.100000000000001</v>
      </c>
    </row>
    <row r="57" spans="1:6" x14ac:dyDescent="0.2">
      <c r="A57" s="3">
        <v>19.100000000000001</v>
      </c>
      <c r="B57" s="7">
        <v>71.837549999999993</v>
      </c>
      <c r="C57" s="3">
        <v>19.2</v>
      </c>
      <c r="D57" s="7">
        <v>72.090149999999994</v>
      </c>
      <c r="E57" s="68">
        <v>42115</v>
      </c>
      <c r="F57" s="1">
        <v>19.100000000000001</v>
      </c>
    </row>
    <row r="58" spans="1:6" x14ac:dyDescent="0.2">
      <c r="A58" s="3">
        <v>20.100000000000001</v>
      </c>
      <c r="B58" s="7">
        <v>71.064699999999988</v>
      </c>
      <c r="C58" s="3">
        <v>20.2</v>
      </c>
      <c r="D58" s="7">
        <v>73.561499999999995</v>
      </c>
      <c r="E58" s="68">
        <v>42115</v>
      </c>
      <c r="F58" s="1">
        <v>20.100000000000001</v>
      </c>
    </row>
    <row r="59" spans="1:6" x14ac:dyDescent="0.2">
      <c r="A59" s="3">
        <v>21.1</v>
      </c>
      <c r="B59" s="7">
        <v>73.26894999999999</v>
      </c>
      <c r="C59" s="3">
        <v>21.2</v>
      </c>
      <c r="D59" s="7">
        <v>71.853499999999997</v>
      </c>
      <c r="E59" s="68">
        <v>42115</v>
      </c>
      <c r="F59" s="1">
        <v>21.1</v>
      </c>
    </row>
    <row r="60" spans="1:6" x14ac:dyDescent="0.2">
      <c r="A60" s="3">
        <v>23.1</v>
      </c>
      <c r="B60" s="7">
        <v>71.703299999999999</v>
      </c>
      <c r="C60" s="3">
        <v>23.2</v>
      </c>
      <c r="D60" s="7">
        <v>71.00215</v>
      </c>
      <c r="E60" s="68">
        <v>42115</v>
      </c>
      <c r="F60" s="1">
        <v>23.1</v>
      </c>
    </row>
    <row r="61" spans="1:6" x14ac:dyDescent="0.2">
      <c r="A61" s="3">
        <v>24.1</v>
      </c>
      <c r="B61" s="7">
        <v>71.351500000000001</v>
      </c>
      <c r="C61" s="3">
        <v>24.2</v>
      </c>
      <c r="D61" s="7">
        <v>71.001300000000001</v>
      </c>
      <c r="E61" s="68">
        <v>42115</v>
      </c>
      <c r="F61" s="1">
        <v>24.1</v>
      </c>
    </row>
    <row r="62" spans="1:6" x14ac:dyDescent="0.2">
      <c r="A62" s="3">
        <v>26.1</v>
      </c>
      <c r="B62" s="7">
        <v>71.190899999999999</v>
      </c>
      <c r="C62" s="3">
        <v>26.2</v>
      </c>
      <c r="D62" s="7">
        <v>68.245350000000002</v>
      </c>
      <c r="E62" s="68">
        <v>42115</v>
      </c>
      <c r="F62" s="1">
        <v>26.1</v>
      </c>
    </row>
    <row r="64" spans="1:6" x14ac:dyDescent="0.2">
      <c r="A64" s="67">
        <v>42123</v>
      </c>
      <c r="B64" s="3" t="s">
        <v>168</v>
      </c>
      <c r="D64" s="3" t="s">
        <v>168</v>
      </c>
    </row>
    <row r="65" spans="1:6" x14ac:dyDescent="0.2">
      <c r="A65" s="2" t="s">
        <v>8</v>
      </c>
      <c r="B65" s="2" t="s">
        <v>0</v>
      </c>
      <c r="C65" s="2" t="s">
        <v>8</v>
      </c>
      <c r="D65" s="2" t="s">
        <v>0</v>
      </c>
    </row>
    <row r="66" spans="1:6" x14ac:dyDescent="0.2">
      <c r="A66" s="3">
        <v>1.1000000000000001</v>
      </c>
      <c r="B66" s="7">
        <v>70.824250000000006</v>
      </c>
      <c r="C66" s="3">
        <v>1.2</v>
      </c>
      <c r="D66" s="7">
        <v>63.674800000000005</v>
      </c>
      <c r="E66" s="68">
        <v>42123</v>
      </c>
      <c r="F66" s="1">
        <v>1.1000000000000001</v>
      </c>
    </row>
    <row r="67" spans="1:6" x14ac:dyDescent="0.2">
      <c r="A67" s="3">
        <v>4.0999999999999996</v>
      </c>
      <c r="B67" s="7">
        <v>71.238349999999997</v>
      </c>
      <c r="C67" s="3">
        <v>4.2</v>
      </c>
      <c r="D67" s="7">
        <v>67.12285</v>
      </c>
      <c r="E67" s="68">
        <v>42123</v>
      </c>
      <c r="F67" s="1">
        <v>4.0999999999999996</v>
      </c>
    </row>
    <row r="68" spans="1:6" x14ac:dyDescent="0.2">
      <c r="A68" s="3">
        <v>7.1</v>
      </c>
      <c r="B68" s="7">
        <v>72.967349999999996</v>
      </c>
      <c r="C68" s="3">
        <v>7.2</v>
      </c>
      <c r="D68" s="7">
        <v>73.035550000000001</v>
      </c>
      <c r="E68" s="68">
        <v>42123</v>
      </c>
      <c r="F68" s="1">
        <v>7.1</v>
      </c>
    </row>
    <row r="69" spans="1:6" x14ac:dyDescent="0.2">
      <c r="A69" s="3">
        <v>8.1</v>
      </c>
      <c r="B69" s="7">
        <v>73.611850000000004</v>
      </c>
      <c r="C69" s="3">
        <v>8.1999999999999993</v>
      </c>
      <c r="D69" s="7">
        <v>68.481799999999993</v>
      </c>
      <c r="E69" s="68">
        <v>42123</v>
      </c>
      <c r="F69" s="1">
        <v>8.1</v>
      </c>
    </row>
    <row r="70" spans="1:6" x14ac:dyDescent="0.2">
      <c r="A70" s="3">
        <v>9.1</v>
      </c>
      <c r="B70" s="7">
        <v>71.958150000000003</v>
      </c>
      <c r="C70" s="3">
        <v>9.1999999999999993</v>
      </c>
      <c r="D70" s="7">
        <v>72.993799999999993</v>
      </c>
      <c r="E70" s="68">
        <v>42123</v>
      </c>
      <c r="F70" s="1">
        <v>9.1</v>
      </c>
    </row>
    <row r="71" spans="1:6" x14ac:dyDescent="0.2">
      <c r="A71" s="3">
        <v>10.1</v>
      </c>
      <c r="B71" s="7">
        <v>72.842950000000002</v>
      </c>
      <c r="C71" s="3">
        <v>10.199999999999999</v>
      </c>
      <c r="D71" s="7">
        <v>72.43610000000001</v>
      </c>
      <c r="E71" s="68">
        <v>42123</v>
      </c>
      <c r="F71" s="1">
        <v>10.1</v>
      </c>
    </row>
    <row r="72" spans="1:6" x14ac:dyDescent="0.2">
      <c r="A72" s="3">
        <v>11.1</v>
      </c>
      <c r="B72" s="7">
        <v>73.760199999999998</v>
      </c>
      <c r="C72" s="3">
        <v>11.2</v>
      </c>
      <c r="D72" s="7">
        <v>70.509700000000009</v>
      </c>
      <c r="E72" s="68">
        <v>42123</v>
      </c>
      <c r="F72" s="1">
        <v>11.1</v>
      </c>
    </row>
    <row r="73" spans="1:6" x14ac:dyDescent="0.2">
      <c r="A73" s="3">
        <v>12.1</v>
      </c>
      <c r="B73" s="7">
        <v>72.4559</v>
      </c>
      <c r="C73" s="3">
        <v>12.2</v>
      </c>
      <c r="D73" s="7">
        <v>73.349549999999994</v>
      </c>
      <c r="E73" s="68">
        <v>42123</v>
      </c>
      <c r="F73" s="1">
        <v>12.1</v>
      </c>
    </row>
    <row r="74" spans="1:6" x14ac:dyDescent="0.2">
      <c r="A74" s="3">
        <v>13.1</v>
      </c>
      <c r="B74" s="7">
        <v>68.698300000000003</v>
      </c>
      <c r="C74" s="3">
        <v>13.2</v>
      </c>
      <c r="D74" s="7">
        <v>69.04195</v>
      </c>
      <c r="E74" s="68">
        <v>42123</v>
      </c>
      <c r="F74" s="1">
        <v>13.1</v>
      </c>
    </row>
    <row r="75" spans="1:6" x14ac:dyDescent="0.2">
      <c r="A75" s="3">
        <v>14.1</v>
      </c>
      <c r="B75" s="7">
        <v>68.684799999999996</v>
      </c>
      <c r="C75" s="3">
        <v>14.2</v>
      </c>
      <c r="D75" s="7">
        <v>69.250699999999995</v>
      </c>
      <c r="E75" s="68">
        <v>42123</v>
      </c>
      <c r="F75" s="1">
        <v>14.1</v>
      </c>
    </row>
    <row r="76" spans="1:6" x14ac:dyDescent="0.2">
      <c r="A76" s="3">
        <v>15.1</v>
      </c>
      <c r="B76" s="7">
        <v>68.76939999999999</v>
      </c>
      <c r="C76" s="3">
        <v>15.2</v>
      </c>
      <c r="D76" s="7">
        <v>67.238849999999999</v>
      </c>
      <c r="E76" s="68">
        <v>42123</v>
      </c>
      <c r="F76" s="1">
        <v>15.1</v>
      </c>
    </row>
    <row r="77" spans="1:6" x14ac:dyDescent="0.2">
      <c r="A77" s="3">
        <v>16.100000000000001</v>
      </c>
      <c r="B77" s="7">
        <v>68.671850000000006</v>
      </c>
      <c r="C77" s="3">
        <v>16.2</v>
      </c>
      <c r="D77" s="7">
        <v>69.712450000000004</v>
      </c>
      <c r="E77" s="68">
        <v>42123</v>
      </c>
      <c r="F77" s="1">
        <v>16.100000000000001</v>
      </c>
    </row>
    <row r="78" spans="1:6" x14ac:dyDescent="0.2">
      <c r="A78" s="3">
        <v>18.100000000000001</v>
      </c>
      <c r="B78" s="7">
        <v>68.666599999999988</v>
      </c>
      <c r="C78" s="3">
        <v>18.2</v>
      </c>
      <c r="D78" s="7">
        <v>70.477149999999995</v>
      </c>
      <c r="E78" s="68">
        <v>42123</v>
      </c>
      <c r="F78" s="1">
        <v>18.100000000000001</v>
      </c>
    </row>
    <row r="79" spans="1:6" x14ac:dyDescent="0.2">
      <c r="A79" s="3">
        <v>19.100000000000001</v>
      </c>
      <c r="B79" s="7">
        <v>71.837549999999993</v>
      </c>
      <c r="C79" s="3">
        <v>19.2</v>
      </c>
      <c r="D79" s="7">
        <v>72.090149999999994</v>
      </c>
      <c r="E79" s="68">
        <v>42123</v>
      </c>
      <c r="F79" s="1">
        <v>19.100000000000001</v>
      </c>
    </row>
    <row r="80" spans="1:6" x14ac:dyDescent="0.2">
      <c r="A80" s="3">
        <v>20.100000000000001</v>
      </c>
      <c r="B80" s="7">
        <v>71.064699999999988</v>
      </c>
      <c r="C80" s="3">
        <v>20.2</v>
      </c>
      <c r="D80" s="7">
        <v>73.561499999999995</v>
      </c>
      <c r="E80" s="68">
        <v>42123</v>
      </c>
      <c r="F80" s="1">
        <v>20.100000000000001</v>
      </c>
    </row>
    <row r="81" spans="1:6" x14ac:dyDescent="0.2">
      <c r="A81" s="3">
        <v>21.1</v>
      </c>
      <c r="B81" s="7">
        <v>73.26894999999999</v>
      </c>
      <c r="C81" s="3">
        <v>21.2</v>
      </c>
      <c r="D81" s="7">
        <v>71.853499999999997</v>
      </c>
      <c r="E81" s="68">
        <v>42123</v>
      </c>
      <c r="F81" s="1">
        <v>21.1</v>
      </c>
    </row>
    <row r="82" spans="1:6" x14ac:dyDescent="0.2">
      <c r="A82" s="3">
        <v>23.1</v>
      </c>
      <c r="B82" s="7">
        <v>71.703299999999999</v>
      </c>
      <c r="C82" s="3">
        <v>23.2</v>
      </c>
      <c r="D82" s="7">
        <v>71.00215</v>
      </c>
      <c r="E82" s="68">
        <v>42123</v>
      </c>
      <c r="F82" s="1">
        <v>23.1</v>
      </c>
    </row>
    <row r="83" spans="1:6" x14ac:dyDescent="0.2">
      <c r="A83" s="3">
        <v>24.1</v>
      </c>
      <c r="B83" s="7">
        <v>71.351500000000001</v>
      </c>
      <c r="C83" s="3">
        <v>24.2</v>
      </c>
      <c r="D83" s="7">
        <v>71.001300000000001</v>
      </c>
      <c r="E83" s="68">
        <v>42123</v>
      </c>
      <c r="F83" s="1">
        <v>24.1</v>
      </c>
    </row>
    <row r="84" spans="1:6" x14ac:dyDescent="0.2">
      <c r="A84" s="3">
        <v>26.1</v>
      </c>
      <c r="B84" s="7">
        <v>71.190899999999999</v>
      </c>
      <c r="C84" s="3">
        <v>26.2</v>
      </c>
      <c r="D84" s="7">
        <v>68.245350000000002</v>
      </c>
      <c r="E84" s="68">
        <v>42123</v>
      </c>
      <c r="F84" s="1">
        <v>26.1</v>
      </c>
    </row>
    <row r="86" spans="1:6" x14ac:dyDescent="0.2">
      <c r="A86" s="67">
        <v>42132</v>
      </c>
      <c r="B86" s="3" t="s">
        <v>168</v>
      </c>
      <c r="D86" s="3" t="s">
        <v>168</v>
      </c>
    </row>
    <row r="87" spans="1:6" x14ac:dyDescent="0.2">
      <c r="A87" s="2" t="s">
        <v>8</v>
      </c>
      <c r="B87" s="2" t="s">
        <v>0</v>
      </c>
      <c r="C87" s="2" t="s">
        <v>8</v>
      </c>
      <c r="D87" s="2" t="s">
        <v>0</v>
      </c>
    </row>
    <row r="88" spans="1:6" x14ac:dyDescent="0.2">
      <c r="A88" s="3">
        <v>1.1000000000000001</v>
      </c>
      <c r="B88" s="7">
        <v>70.824250000000006</v>
      </c>
      <c r="C88" s="3">
        <v>1.2</v>
      </c>
      <c r="D88" s="7">
        <v>63.674800000000005</v>
      </c>
      <c r="E88" s="68">
        <v>42132</v>
      </c>
      <c r="F88" s="1">
        <v>1.1000000000000001</v>
      </c>
    </row>
    <row r="89" spans="1:6" x14ac:dyDescent="0.2">
      <c r="A89" s="3">
        <v>4.0999999999999996</v>
      </c>
      <c r="B89" s="7">
        <v>71.238349999999997</v>
      </c>
      <c r="C89" s="3">
        <v>4.2</v>
      </c>
      <c r="D89" s="7">
        <v>67.12285</v>
      </c>
      <c r="E89" s="68">
        <v>42132</v>
      </c>
      <c r="F89" s="1">
        <v>4.0999999999999996</v>
      </c>
    </row>
    <row r="90" spans="1:6" x14ac:dyDescent="0.2">
      <c r="A90" s="3">
        <v>6.1</v>
      </c>
      <c r="B90" s="7">
        <v>71.740100000000012</v>
      </c>
      <c r="C90" s="3">
        <v>6.2</v>
      </c>
      <c r="D90" s="7">
        <v>70.402999999999992</v>
      </c>
      <c r="E90" s="68">
        <v>42132</v>
      </c>
      <c r="F90" s="1">
        <v>6.1</v>
      </c>
    </row>
    <row r="91" spans="1:6" x14ac:dyDescent="0.2">
      <c r="A91" s="3">
        <v>7.1</v>
      </c>
      <c r="B91" s="7">
        <v>72.967349999999996</v>
      </c>
      <c r="C91" s="3">
        <v>7.2</v>
      </c>
      <c r="D91" s="7">
        <v>73.035550000000001</v>
      </c>
      <c r="E91" s="68">
        <v>42132</v>
      </c>
      <c r="F91" s="1">
        <v>7.1</v>
      </c>
    </row>
    <row r="92" spans="1:6" x14ac:dyDescent="0.2">
      <c r="A92" s="3">
        <v>8.1</v>
      </c>
      <c r="B92" s="7">
        <v>73.611850000000004</v>
      </c>
      <c r="C92" s="3">
        <v>8.1999999999999993</v>
      </c>
      <c r="D92" s="7">
        <v>68.481799999999993</v>
      </c>
      <c r="E92" s="68">
        <v>42132</v>
      </c>
      <c r="F92" s="1">
        <v>8.1</v>
      </c>
    </row>
    <row r="93" spans="1:6" x14ac:dyDescent="0.2">
      <c r="A93" s="3">
        <v>9.1</v>
      </c>
      <c r="B93" s="7">
        <v>71.958150000000003</v>
      </c>
      <c r="C93" s="3">
        <v>9.1999999999999993</v>
      </c>
      <c r="D93" s="7">
        <v>72.993799999999993</v>
      </c>
      <c r="E93" s="68">
        <v>42132</v>
      </c>
      <c r="F93" s="1">
        <v>9.1</v>
      </c>
    </row>
    <row r="94" spans="1:6" x14ac:dyDescent="0.2">
      <c r="A94" s="3">
        <v>10.1</v>
      </c>
      <c r="B94" s="7">
        <v>72.842950000000002</v>
      </c>
      <c r="C94" s="3">
        <v>10.199999999999999</v>
      </c>
      <c r="D94" s="7">
        <v>72.43610000000001</v>
      </c>
      <c r="E94" s="68">
        <v>42132</v>
      </c>
      <c r="F94" s="1">
        <v>10.1</v>
      </c>
    </row>
    <row r="95" spans="1:6" x14ac:dyDescent="0.2">
      <c r="A95" s="3">
        <v>11.1</v>
      </c>
      <c r="B95" s="7">
        <v>73.760199999999998</v>
      </c>
      <c r="C95" s="3">
        <v>11.2</v>
      </c>
      <c r="D95" s="7">
        <v>70.509700000000009</v>
      </c>
      <c r="E95" s="68">
        <v>42132</v>
      </c>
      <c r="F95" s="1">
        <v>11.1</v>
      </c>
    </row>
    <row r="96" spans="1:6" x14ac:dyDescent="0.2">
      <c r="A96" s="3">
        <v>12.1</v>
      </c>
      <c r="B96" s="7">
        <v>72.4559</v>
      </c>
      <c r="C96" s="3">
        <v>12.2</v>
      </c>
      <c r="D96" s="7">
        <v>73.349549999999994</v>
      </c>
      <c r="E96" s="68">
        <v>42132</v>
      </c>
      <c r="F96" s="1">
        <v>12.1</v>
      </c>
    </row>
    <row r="97" spans="1:6" x14ac:dyDescent="0.2">
      <c r="A97" s="3">
        <v>13.1</v>
      </c>
      <c r="B97" s="7">
        <v>68.698300000000003</v>
      </c>
      <c r="C97" s="3">
        <v>13.2</v>
      </c>
      <c r="D97" s="7">
        <v>69.04195</v>
      </c>
      <c r="E97" s="68">
        <v>42132</v>
      </c>
      <c r="F97" s="1">
        <v>13.1</v>
      </c>
    </row>
    <row r="98" spans="1:6" x14ac:dyDescent="0.2">
      <c r="A98" s="3">
        <v>14.1</v>
      </c>
      <c r="B98" s="7">
        <v>68.684799999999996</v>
      </c>
      <c r="C98" s="3">
        <v>14.2</v>
      </c>
      <c r="D98" s="7">
        <v>69.250699999999995</v>
      </c>
      <c r="E98" s="68">
        <v>42132</v>
      </c>
      <c r="F98" s="1">
        <v>14.1</v>
      </c>
    </row>
    <row r="99" spans="1:6" x14ac:dyDescent="0.2">
      <c r="A99" s="3">
        <v>15.1</v>
      </c>
      <c r="B99" s="7">
        <v>68.76939999999999</v>
      </c>
      <c r="C99" s="3">
        <v>15.2</v>
      </c>
      <c r="D99" s="7">
        <v>67.238849999999999</v>
      </c>
      <c r="E99" s="68">
        <v>42132</v>
      </c>
      <c r="F99" s="1">
        <v>15.1</v>
      </c>
    </row>
    <row r="100" spans="1:6" x14ac:dyDescent="0.2">
      <c r="A100" s="3">
        <v>16.100000000000001</v>
      </c>
      <c r="B100" s="7">
        <v>68.671850000000006</v>
      </c>
      <c r="C100" s="3">
        <v>16.2</v>
      </c>
      <c r="D100" s="7">
        <v>69.712450000000004</v>
      </c>
      <c r="E100" s="68">
        <v>42132</v>
      </c>
      <c r="F100" s="1">
        <v>16.100000000000001</v>
      </c>
    </row>
    <row r="101" spans="1:6" x14ac:dyDescent="0.2">
      <c r="A101" s="3">
        <v>18.100000000000001</v>
      </c>
      <c r="B101" s="7">
        <v>68.666599999999988</v>
      </c>
      <c r="C101" s="3">
        <v>18.2</v>
      </c>
      <c r="D101" s="7">
        <v>70.477149999999995</v>
      </c>
      <c r="E101" s="68">
        <v>42132</v>
      </c>
      <c r="F101" s="1">
        <v>18.100000000000001</v>
      </c>
    </row>
    <row r="102" spans="1:6" x14ac:dyDescent="0.2">
      <c r="A102" s="3">
        <v>19.100000000000001</v>
      </c>
      <c r="B102" s="7">
        <v>71.837549999999993</v>
      </c>
      <c r="C102" s="3">
        <v>19.2</v>
      </c>
      <c r="D102" s="7">
        <v>72.090149999999994</v>
      </c>
      <c r="E102" s="68">
        <v>42132</v>
      </c>
      <c r="F102" s="1">
        <v>19.100000000000001</v>
      </c>
    </row>
    <row r="103" spans="1:6" x14ac:dyDescent="0.2">
      <c r="A103" s="3">
        <v>20.100000000000001</v>
      </c>
      <c r="B103" s="7">
        <v>71.064699999999988</v>
      </c>
      <c r="C103" s="3">
        <v>20.2</v>
      </c>
      <c r="D103" s="7">
        <v>73.561499999999995</v>
      </c>
      <c r="E103" s="68">
        <v>42132</v>
      </c>
      <c r="F103" s="1">
        <v>20.100000000000001</v>
      </c>
    </row>
    <row r="104" spans="1:6" x14ac:dyDescent="0.2">
      <c r="A104" s="3">
        <v>21.1</v>
      </c>
      <c r="B104" s="7">
        <v>73.26894999999999</v>
      </c>
      <c r="C104" s="3">
        <v>21.2</v>
      </c>
      <c r="D104" s="7">
        <v>71.853499999999997</v>
      </c>
      <c r="E104" s="68">
        <v>42132</v>
      </c>
      <c r="F104" s="1">
        <v>21.1</v>
      </c>
    </row>
    <row r="105" spans="1:6" x14ac:dyDescent="0.2">
      <c r="A105" s="3">
        <v>22.1</v>
      </c>
      <c r="B105" s="7">
        <v>68.404366666666661</v>
      </c>
      <c r="C105" s="3">
        <v>22.2</v>
      </c>
      <c r="D105" s="7">
        <v>71.188900000000004</v>
      </c>
      <c r="E105" s="68">
        <v>42132</v>
      </c>
      <c r="F105" s="1">
        <v>22.1</v>
      </c>
    </row>
    <row r="106" spans="1:6" x14ac:dyDescent="0.2">
      <c r="A106" s="3">
        <v>24.1</v>
      </c>
      <c r="B106" s="7">
        <v>71.351500000000001</v>
      </c>
      <c r="C106" s="3">
        <v>24.2</v>
      </c>
      <c r="D106" s="7">
        <v>71.001300000000001</v>
      </c>
      <c r="E106" s="68">
        <v>42132</v>
      </c>
      <c r="F106" s="1">
        <v>24.1</v>
      </c>
    </row>
    <row r="108" spans="1:6" x14ac:dyDescent="0.2">
      <c r="A108" s="67">
        <v>42138</v>
      </c>
      <c r="B108" s="65" t="s">
        <v>168</v>
      </c>
      <c r="D108" s="65" t="s">
        <v>168</v>
      </c>
    </row>
    <row r="109" spans="1:6" x14ac:dyDescent="0.2">
      <c r="A109" s="3" t="s">
        <v>8</v>
      </c>
      <c r="B109" s="3" t="s">
        <v>0</v>
      </c>
      <c r="C109" s="3" t="s">
        <v>8</v>
      </c>
      <c r="D109" s="3" t="s">
        <v>0</v>
      </c>
    </row>
    <row r="110" spans="1:6" x14ac:dyDescent="0.2">
      <c r="A110" s="3">
        <v>1.1000000000000001</v>
      </c>
      <c r="B110" s="7">
        <v>70.824250000000006</v>
      </c>
      <c r="C110" s="3">
        <v>1.2</v>
      </c>
      <c r="D110" s="7">
        <v>63.674800000000005</v>
      </c>
      <c r="E110" s="68">
        <v>42138</v>
      </c>
      <c r="F110" s="1">
        <v>1.1000000000000001</v>
      </c>
    </row>
    <row r="111" spans="1:6" x14ac:dyDescent="0.2">
      <c r="A111" s="3">
        <v>8.1</v>
      </c>
      <c r="B111" s="7">
        <v>73.611850000000004</v>
      </c>
      <c r="C111" s="3">
        <v>8.1999999999999993</v>
      </c>
      <c r="D111" s="7">
        <v>68.481799999999993</v>
      </c>
      <c r="E111" s="68">
        <v>42138</v>
      </c>
      <c r="F111" s="1">
        <v>8.1</v>
      </c>
    </row>
    <row r="112" spans="1:6" x14ac:dyDescent="0.2">
      <c r="A112" s="3">
        <v>10.1</v>
      </c>
      <c r="B112" s="7">
        <v>72.842950000000002</v>
      </c>
      <c r="C112" s="3">
        <v>10.199999999999999</v>
      </c>
      <c r="D112" s="7">
        <v>72.43610000000001</v>
      </c>
      <c r="E112" s="68">
        <v>42138</v>
      </c>
      <c r="F112" s="1">
        <v>10.1</v>
      </c>
    </row>
    <row r="113" spans="1:6" x14ac:dyDescent="0.2">
      <c r="A113" s="3">
        <v>11.1</v>
      </c>
      <c r="B113" s="7">
        <v>73.760199999999998</v>
      </c>
      <c r="C113" s="3">
        <v>11.2</v>
      </c>
      <c r="D113" s="7">
        <v>70.509700000000009</v>
      </c>
      <c r="E113" s="68">
        <v>42138</v>
      </c>
      <c r="F113" s="1">
        <v>11.1</v>
      </c>
    </row>
    <row r="114" spans="1:6" x14ac:dyDescent="0.2">
      <c r="A114" s="3">
        <v>12.1</v>
      </c>
      <c r="B114" s="7">
        <v>72.4559</v>
      </c>
      <c r="C114" s="3">
        <v>12.2</v>
      </c>
      <c r="D114" s="7">
        <v>73.349549999999994</v>
      </c>
      <c r="E114" s="68">
        <v>42138</v>
      </c>
      <c r="F114" s="1">
        <v>12.1</v>
      </c>
    </row>
    <row r="115" spans="1:6" x14ac:dyDescent="0.2">
      <c r="A115" s="3">
        <v>14.1</v>
      </c>
      <c r="B115" s="7">
        <v>68.684799999999996</v>
      </c>
      <c r="C115" s="3">
        <v>14.2</v>
      </c>
      <c r="D115" s="7">
        <v>69.250699999999995</v>
      </c>
      <c r="E115" s="68">
        <v>42138</v>
      </c>
      <c r="F115" s="1">
        <v>14.1</v>
      </c>
    </row>
    <row r="116" spans="1:6" x14ac:dyDescent="0.2">
      <c r="A116" s="3">
        <v>15.1</v>
      </c>
      <c r="B116" s="7">
        <v>68.76939999999999</v>
      </c>
      <c r="C116" s="3">
        <v>15.2</v>
      </c>
      <c r="D116" s="7">
        <v>67.238849999999999</v>
      </c>
      <c r="E116" s="68">
        <v>42138</v>
      </c>
      <c r="F116" s="1">
        <v>15.1</v>
      </c>
    </row>
    <row r="117" spans="1:6" x14ac:dyDescent="0.2">
      <c r="A117" s="3">
        <v>16.100000000000001</v>
      </c>
      <c r="B117" s="7">
        <v>68.671850000000006</v>
      </c>
      <c r="C117" s="3">
        <v>16.2</v>
      </c>
      <c r="D117" s="7">
        <v>69.712450000000004</v>
      </c>
      <c r="E117" s="68">
        <v>42138</v>
      </c>
      <c r="F117" s="1">
        <v>16.100000000000001</v>
      </c>
    </row>
    <row r="118" spans="1:6" x14ac:dyDescent="0.2">
      <c r="A118" s="3">
        <v>18.100000000000001</v>
      </c>
      <c r="B118" s="7">
        <v>68.666599999999988</v>
      </c>
      <c r="C118" s="3">
        <v>18.2</v>
      </c>
      <c r="D118" s="7">
        <v>70.477149999999995</v>
      </c>
      <c r="E118" s="68">
        <v>42138</v>
      </c>
      <c r="F118" s="1">
        <v>18.100000000000001</v>
      </c>
    </row>
    <row r="119" spans="1:6" x14ac:dyDescent="0.2">
      <c r="A119" s="3">
        <v>19.100000000000001</v>
      </c>
      <c r="B119" s="7">
        <v>71.837549999999993</v>
      </c>
      <c r="C119" s="3">
        <v>19.2</v>
      </c>
      <c r="D119" s="7">
        <v>72.090149999999994</v>
      </c>
      <c r="E119" s="68">
        <v>42138</v>
      </c>
      <c r="F119" s="1">
        <v>19.100000000000001</v>
      </c>
    </row>
    <row r="120" spans="1:6" x14ac:dyDescent="0.2">
      <c r="A120" s="3">
        <v>20.100000000000001</v>
      </c>
      <c r="B120" s="7">
        <v>71.064699999999988</v>
      </c>
      <c r="C120" s="3">
        <v>20.2</v>
      </c>
      <c r="D120" s="7">
        <v>73.561499999999995</v>
      </c>
      <c r="E120" s="68">
        <v>42138</v>
      </c>
      <c r="F120" s="1">
        <v>20.100000000000001</v>
      </c>
    </row>
    <row r="121" spans="1:6" x14ac:dyDescent="0.2">
      <c r="A121" s="3">
        <v>21.1</v>
      </c>
      <c r="B121" s="7">
        <v>73.26894999999999</v>
      </c>
      <c r="C121" s="3">
        <v>21.2</v>
      </c>
      <c r="D121" s="7">
        <v>71.853499999999997</v>
      </c>
      <c r="E121" s="68">
        <v>42138</v>
      </c>
      <c r="F121" s="1">
        <v>21.1</v>
      </c>
    </row>
    <row r="122" spans="1:6" x14ac:dyDescent="0.2">
      <c r="A122" s="3">
        <v>22.1</v>
      </c>
      <c r="B122" s="7">
        <v>68.404366666666661</v>
      </c>
      <c r="C122" s="3">
        <v>22.2</v>
      </c>
      <c r="D122" s="7">
        <v>71.188900000000004</v>
      </c>
      <c r="E122" s="68">
        <v>42138</v>
      </c>
      <c r="F122" s="1">
        <v>22.1</v>
      </c>
    </row>
    <row r="123" spans="1:6" x14ac:dyDescent="0.2">
      <c r="A123" s="3">
        <v>24.1</v>
      </c>
      <c r="B123" s="7">
        <v>71.351500000000001</v>
      </c>
      <c r="C123" s="3">
        <v>24.2</v>
      </c>
      <c r="D123" s="7">
        <v>71.001300000000001</v>
      </c>
      <c r="E123" s="68">
        <v>42138</v>
      </c>
      <c r="F123" s="1">
        <v>24.1</v>
      </c>
    </row>
  </sheetData>
  <sortState ref="E110:F123">
    <sortCondition ref="F110:F12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7"/>
  <sheetViews>
    <sheetView workbookViewId="0"/>
  </sheetViews>
  <sheetFormatPr defaultRowHeight="18" customHeight="1" x14ac:dyDescent="0.2"/>
  <cols>
    <col min="1" max="1" width="10.7109375" style="1" customWidth="1"/>
    <col min="2" max="2" width="6.28515625" style="3" customWidth="1"/>
    <col min="3" max="3" width="13.7109375" style="3" customWidth="1"/>
    <col min="4" max="4" width="8" style="3" bestFit="1" customWidth="1"/>
    <col min="5" max="5" width="8.42578125" style="3" bestFit="1" customWidth="1"/>
    <col min="6" max="6" width="9.140625" style="3"/>
    <col min="7" max="13" width="12.7109375" style="3" customWidth="1"/>
    <col min="14" max="14" width="12.7109375" style="1" customWidth="1"/>
    <col min="15" max="16384" width="9.140625" style="1"/>
  </cols>
  <sheetData>
    <row r="1" spans="1:14" ht="18" customHeight="1" x14ac:dyDescent="0.2">
      <c r="A1" s="32" t="s">
        <v>1</v>
      </c>
      <c r="B1" s="19"/>
      <c r="C1" s="19"/>
      <c r="D1" s="19"/>
      <c r="E1" s="19"/>
      <c r="F1" s="20"/>
      <c r="G1" s="20"/>
      <c r="H1" s="21"/>
      <c r="I1" s="21"/>
      <c r="J1" s="5"/>
      <c r="K1" s="5"/>
      <c r="L1" s="21"/>
      <c r="M1" s="21"/>
    </row>
    <row r="2" spans="1:14" ht="18" customHeight="1" x14ac:dyDescent="0.2">
      <c r="A2" s="31" t="s">
        <v>2</v>
      </c>
      <c r="B2" s="22" t="s">
        <v>33</v>
      </c>
      <c r="C2" s="19"/>
      <c r="D2" s="19"/>
      <c r="E2" s="19"/>
      <c r="F2" s="20"/>
      <c r="G2" s="20"/>
      <c r="H2" s="21"/>
      <c r="I2" s="21"/>
      <c r="J2" s="5"/>
      <c r="K2" s="5"/>
      <c r="L2" s="21"/>
      <c r="M2" s="21"/>
    </row>
    <row r="3" spans="1:14" ht="18" customHeight="1" x14ac:dyDescent="0.2">
      <c r="A3" s="31" t="s">
        <v>3</v>
      </c>
      <c r="B3" s="23" t="s">
        <v>34</v>
      </c>
      <c r="C3" s="19"/>
      <c r="D3" s="19"/>
      <c r="E3" s="19"/>
      <c r="F3" s="20"/>
      <c r="G3" s="20"/>
      <c r="H3" s="21"/>
      <c r="I3" s="21"/>
      <c r="J3" s="5"/>
      <c r="K3" s="5"/>
      <c r="L3" s="21"/>
      <c r="M3" s="21"/>
    </row>
    <row r="4" spans="1:14" ht="18" customHeight="1" x14ac:dyDescent="0.2">
      <c r="A4" s="31" t="s">
        <v>4</v>
      </c>
      <c r="B4" s="24" t="s">
        <v>53</v>
      </c>
      <c r="C4" s="19"/>
      <c r="D4" s="19"/>
      <c r="E4" s="19"/>
      <c r="F4" s="20"/>
      <c r="G4" s="20"/>
      <c r="H4" s="33">
        <v>42061</v>
      </c>
      <c r="I4" s="33">
        <v>42062</v>
      </c>
      <c r="J4" s="5"/>
      <c r="K4" s="5"/>
      <c r="L4" s="33">
        <v>42061</v>
      </c>
      <c r="M4" s="33">
        <v>42062</v>
      </c>
    </row>
    <row r="5" spans="1:14" ht="18" customHeight="1" x14ac:dyDescent="0.2">
      <c r="A5" s="58">
        <v>42059</v>
      </c>
      <c r="B5" s="9" t="s">
        <v>5</v>
      </c>
      <c r="C5" s="9" t="s">
        <v>6</v>
      </c>
      <c r="D5" s="9" t="s">
        <v>7</v>
      </c>
      <c r="E5" s="9" t="s">
        <v>7</v>
      </c>
      <c r="F5" s="10" t="s">
        <v>8</v>
      </c>
      <c r="G5" s="11" t="s">
        <v>9</v>
      </c>
      <c r="H5" s="11" t="s">
        <v>10</v>
      </c>
      <c r="I5" s="11" t="s">
        <v>10</v>
      </c>
      <c r="J5" s="8" t="s">
        <v>8</v>
      </c>
      <c r="K5" s="11" t="s">
        <v>9</v>
      </c>
      <c r="L5" s="11" t="s">
        <v>11</v>
      </c>
      <c r="M5" s="11" t="s">
        <v>11</v>
      </c>
      <c r="N5" s="10" t="s">
        <v>12</v>
      </c>
    </row>
    <row r="6" spans="1:14" ht="18" customHeight="1" x14ac:dyDescent="0.2">
      <c r="A6" s="12" t="s">
        <v>13</v>
      </c>
      <c r="B6" s="13" t="s">
        <v>14</v>
      </c>
      <c r="C6" s="13" t="s">
        <v>15</v>
      </c>
      <c r="D6" s="13" t="s">
        <v>16</v>
      </c>
      <c r="E6" s="13" t="s">
        <v>17</v>
      </c>
      <c r="F6" s="14" t="s">
        <v>16</v>
      </c>
      <c r="G6" s="14" t="s">
        <v>16</v>
      </c>
      <c r="H6" s="15" t="s">
        <v>18</v>
      </c>
      <c r="I6" s="15" t="s">
        <v>18</v>
      </c>
      <c r="J6" s="12" t="s">
        <v>17</v>
      </c>
      <c r="K6" s="12" t="s">
        <v>17</v>
      </c>
      <c r="L6" s="15" t="s">
        <v>18</v>
      </c>
      <c r="M6" s="15" t="s">
        <v>18</v>
      </c>
      <c r="N6" s="16" t="s">
        <v>19</v>
      </c>
    </row>
    <row r="7" spans="1:14" ht="18" customHeight="1" x14ac:dyDescent="0.2">
      <c r="A7" s="25" t="s">
        <v>35</v>
      </c>
      <c r="B7" s="26" t="s">
        <v>20</v>
      </c>
      <c r="C7" s="26" t="s">
        <v>36</v>
      </c>
      <c r="D7" s="26" t="s">
        <v>20</v>
      </c>
      <c r="E7" s="26" t="s">
        <v>20</v>
      </c>
      <c r="F7" s="26">
        <v>18.100000000000001</v>
      </c>
      <c r="G7" s="26" t="s">
        <v>20</v>
      </c>
      <c r="H7" s="27">
        <v>69.698400000000007</v>
      </c>
      <c r="I7" s="27">
        <v>69.697199999999995</v>
      </c>
      <c r="J7" s="26">
        <f>F7+0.1</f>
        <v>18.200000000000003</v>
      </c>
      <c r="K7" s="26" t="s">
        <v>20</v>
      </c>
      <c r="L7" s="27">
        <v>71.017200000000003</v>
      </c>
      <c r="M7" s="27">
        <v>71.017099999999999</v>
      </c>
      <c r="N7" s="25" t="s">
        <v>20</v>
      </c>
    </row>
    <row r="8" spans="1:14" ht="18" customHeight="1" x14ac:dyDescent="0.2">
      <c r="A8" s="25" t="s">
        <v>35</v>
      </c>
      <c r="B8" s="26" t="s">
        <v>20</v>
      </c>
      <c r="C8" s="26" t="s">
        <v>122</v>
      </c>
      <c r="D8" s="26" t="s">
        <v>20</v>
      </c>
      <c r="E8" s="26" t="s">
        <v>20</v>
      </c>
      <c r="F8" s="26">
        <v>22.1</v>
      </c>
      <c r="G8" s="26" t="s">
        <v>20</v>
      </c>
      <c r="H8" s="27">
        <v>68.767700000000005</v>
      </c>
      <c r="I8" s="27">
        <v>68.767300000000006</v>
      </c>
      <c r="J8" s="26">
        <f t="shared" ref="J8:J23" si="0">F8+0.1</f>
        <v>22.200000000000003</v>
      </c>
      <c r="K8" s="26" t="s">
        <v>20</v>
      </c>
      <c r="L8" s="27">
        <v>71.347200000000001</v>
      </c>
      <c r="M8" s="27">
        <v>71.346500000000006</v>
      </c>
      <c r="N8" s="25" t="s">
        <v>20</v>
      </c>
    </row>
    <row r="9" spans="1:14" ht="18" customHeight="1" x14ac:dyDescent="0.2">
      <c r="A9" s="25" t="s">
        <v>35</v>
      </c>
      <c r="B9" s="26" t="s">
        <v>20</v>
      </c>
      <c r="C9" s="26" t="s">
        <v>123</v>
      </c>
      <c r="D9" s="26" t="s">
        <v>20</v>
      </c>
      <c r="E9" s="26" t="s">
        <v>20</v>
      </c>
      <c r="F9" s="26">
        <v>8.1</v>
      </c>
      <c r="G9" s="26" t="s">
        <v>20</v>
      </c>
      <c r="H9" s="27">
        <v>74.109899999999996</v>
      </c>
      <c r="I9" s="27">
        <v>74.108199999999997</v>
      </c>
      <c r="J9" s="26">
        <f t="shared" si="0"/>
        <v>8.1999999999999993</v>
      </c>
      <c r="K9" s="26" t="s">
        <v>20</v>
      </c>
      <c r="L9" s="27">
        <v>68.750399999999999</v>
      </c>
      <c r="M9" s="27">
        <v>68.748000000000005</v>
      </c>
      <c r="N9" s="25" t="s">
        <v>20</v>
      </c>
    </row>
    <row r="10" spans="1:14" ht="18" customHeight="1" x14ac:dyDescent="0.2">
      <c r="A10" s="25" t="s">
        <v>35</v>
      </c>
      <c r="B10" s="26" t="s">
        <v>20</v>
      </c>
      <c r="C10" s="26" t="s">
        <v>124</v>
      </c>
      <c r="D10" s="26" t="s">
        <v>20</v>
      </c>
      <c r="E10" s="26" t="s">
        <v>20</v>
      </c>
      <c r="F10" s="26">
        <v>11.1</v>
      </c>
      <c r="G10" s="26" t="s">
        <v>20</v>
      </c>
      <c r="H10" s="27">
        <v>74.150999999999996</v>
      </c>
      <c r="I10" s="27">
        <v>74.150599999999997</v>
      </c>
      <c r="J10" s="26">
        <f t="shared" si="0"/>
        <v>11.2</v>
      </c>
      <c r="K10" s="26" t="s">
        <v>20</v>
      </c>
      <c r="L10" s="27">
        <v>70.678399999999996</v>
      </c>
      <c r="M10" s="27">
        <v>70.6768</v>
      </c>
      <c r="N10" s="25" t="s">
        <v>20</v>
      </c>
    </row>
    <row r="11" spans="1:14" ht="18" customHeight="1" x14ac:dyDescent="0.2">
      <c r="A11" s="25" t="s">
        <v>35</v>
      </c>
      <c r="B11" s="26" t="s">
        <v>20</v>
      </c>
      <c r="C11" s="26" t="s">
        <v>125</v>
      </c>
      <c r="D11" s="26" t="s">
        <v>20</v>
      </c>
      <c r="E11" s="26" t="s">
        <v>20</v>
      </c>
      <c r="F11" s="26">
        <v>4.0999999999999996</v>
      </c>
      <c r="G11" s="26" t="s">
        <v>20</v>
      </c>
      <c r="H11" s="27">
        <v>72.096199999999996</v>
      </c>
      <c r="I11" s="27">
        <v>72.093400000000003</v>
      </c>
      <c r="J11" s="26">
        <f t="shared" si="0"/>
        <v>4.1999999999999993</v>
      </c>
      <c r="K11" s="26" t="s">
        <v>20</v>
      </c>
      <c r="L11" s="27">
        <v>67.761099999999999</v>
      </c>
      <c r="M11" s="27">
        <v>67.758499999999998</v>
      </c>
      <c r="N11" s="25" t="s">
        <v>20</v>
      </c>
    </row>
    <row r="12" spans="1:14" ht="18" customHeight="1" x14ac:dyDescent="0.2">
      <c r="A12" s="25" t="s">
        <v>35</v>
      </c>
      <c r="B12" s="26" t="s">
        <v>20</v>
      </c>
      <c r="C12" s="26" t="s">
        <v>126</v>
      </c>
      <c r="D12" s="26" t="s">
        <v>20</v>
      </c>
      <c r="E12" s="26" t="s">
        <v>20</v>
      </c>
      <c r="F12" s="26">
        <v>9.1</v>
      </c>
      <c r="G12" s="26" t="s">
        <v>20</v>
      </c>
      <c r="H12" s="27">
        <v>72.261099999999999</v>
      </c>
      <c r="I12" s="27">
        <v>72.261499999999998</v>
      </c>
      <c r="J12" s="26">
        <f t="shared" si="0"/>
        <v>9.1999999999999993</v>
      </c>
      <c r="K12" s="26" t="s">
        <v>20</v>
      </c>
      <c r="L12" s="27">
        <v>73.145200000000003</v>
      </c>
      <c r="M12" s="27">
        <v>73.143799999999999</v>
      </c>
      <c r="N12" s="25" t="s">
        <v>20</v>
      </c>
    </row>
    <row r="13" spans="1:14" ht="18" customHeight="1" x14ac:dyDescent="0.2">
      <c r="A13" s="25" t="s">
        <v>35</v>
      </c>
      <c r="B13" s="26" t="s">
        <v>20</v>
      </c>
      <c r="C13" s="26" t="s">
        <v>127</v>
      </c>
      <c r="D13" s="26" t="s">
        <v>20</v>
      </c>
      <c r="E13" s="26" t="s">
        <v>20</v>
      </c>
      <c r="F13" s="26">
        <v>12.1</v>
      </c>
      <c r="G13" s="26" t="s">
        <v>20</v>
      </c>
      <c r="H13" s="27">
        <v>72.841399999999993</v>
      </c>
      <c r="I13" s="27">
        <v>72.841700000000003</v>
      </c>
      <c r="J13" s="26">
        <f t="shared" si="0"/>
        <v>12.2</v>
      </c>
      <c r="K13" s="26" t="s">
        <v>20</v>
      </c>
      <c r="L13" s="27">
        <v>73.506</v>
      </c>
      <c r="M13" s="27">
        <v>73.505099999999999</v>
      </c>
      <c r="N13" s="25" t="s">
        <v>20</v>
      </c>
    </row>
    <row r="14" spans="1:14" ht="18" customHeight="1" x14ac:dyDescent="0.2">
      <c r="A14" s="25" t="s">
        <v>35</v>
      </c>
      <c r="B14" s="26" t="s">
        <v>20</v>
      </c>
      <c r="C14" s="26" t="s">
        <v>128</v>
      </c>
      <c r="D14" s="26" t="s">
        <v>20</v>
      </c>
      <c r="E14" s="26" t="s">
        <v>20</v>
      </c>
      <c r="F14" s="26">
        <v>23.1</v>
      </c>
      <c r="G14" s="26" t="s">
        <v>20</v>
      </c>
      <c r="H14" s="27">
        <v>72.077299999999994</v>
      </c>
      <c r="I14" s="27">
        <v>72.075999999999993</v>
      </c>
      <c r="J14" s="26">
        <f t="shared" si="0"/>
        <v>23.200000000000003</v>
      </c>
      <c r="K14" s="26" t="s">
        <v>20</v>
      </c>
      <c r="L14" s="27">
        <v>71.1571</v>
      </c>
      <c r="M14" s="27">
        <v>71.154700000000005</v>
      </c>
      <c r="N14" s="25" t="s">
        <v>20</v>
      </c>
    </row>
    <row r="15" spans="1:14" ht="18" customHeight="1" x14ac:dyDescent="0.2">
      <c r="A15" s="25" t="s">
        <v>35</v>
      </c>
      <c r="B15" s="26" t="s">
        <v>20</v>
      </c>
      <c r="C15" s="26" t="s">
        <v>129</v>
      </c>
      <c r="D15" s="26" t="s">
        <v>20</v>
      </c>
      <c r="E15" s="26" t="s">
        <v>20</v>
      </c>
      <c r="F15" s="26">
        <v>15.1</v>
      </c>
      <c r="G15" s="26" t="s">
        <v>20</v>
      </c>
      <c r="H15" s="27">
        <v>69.109499999999997</v>
      </c>
      <c r="I15" s="27">
        <v>69.108199999999997</v>
      </c>
      <c r="J15" s="26">
        <f t="shared" si="0"/>
        <v>15.2</v>
      </c>
      <c r="K15" s="26" t="s">
        <v>20</v>
      </c>
      <c r="L15" s="27">
        <v>67.410200000000003</v>
      </c>
      <c r="M15" s="27">
        <v>67.408600000000007</v>
      </c>
      <c r="N15" s="25" t="s">
        <v>20</v>
      </c>
    </row>
    <row r="16" spans="1:14" ht="18" customHeight="1" x14ac:dyDescent="0.2">
      <c r="A16" s="25" t="s">
        <v>35</v>
      </c>
      <c r="B16" s="26" t="s">
        <v>20</v>
      </c>
      <c r="C16" s="26" t="s">
        <v>130</v>
      </c>
      <c r="D16" s="26" t="s">
        <v>20</v>
      </c>
      <c r="E16" s="26" t="s">
        <v>20</v>
      </c>
      <c r="F16" s="26">
        <v>26.1</v>
      </c>
      <c r="G16" s="26" t="s">
        <v>20</v>
      </c>
      <c r="H16" s="27">
        <v>71.562600000000003</v>
      </c>
      <c r="I16" s="27">
        <v>71.561899999999994</v>
      </c>
      <c r="J16" s="26">
        <f t="shared" si="0"/>
        <v>26.200000000000003</v>
      </c>
      <c r="K16" s="26" t="s">
        <v>20</v>
      </c>
      <c r="L16" s="27">
        <v>68.390199999999993</v>
      </c>
      <c r="M16" s="27">
        <v>68.389200000000002</v>
      </c>
      <c r="N16" s="25" t="s">
        <v>20</v>
      </c>
    </row>
    <row r="17" spans="1:14" ht="18" customHeight="1" x14ac:dyDescent="0.2">
      <c r="A17" s="25" t="s">
        <v>35</v>
      </c>
      <c r="B17" s="26" t="s">
        <v>20</v>
      </c>
      <c r="C17" s="26" t="s">
        <v>131</v>
      </c>
      <c r="D17" s="26" t="s">
        <v>20</v>
      </c>
      <c r="E17" s="26" t="s">
        <v>20</v>
      </c>
      <c r="F17" s="26">
        <v>7.1</v>
      </c>
      <c r="G17" s="26" t="s">
        <v>20</v>
      </c>
      <c r="H17" s="27">
        <v>73.325900000000004</v>
      </c>
      <c r="I17" s="27">
        <v>73.325500000000005</v>
      </c>
      <c r="J17" s="26">
        <f t="shared" si="0"/>
        <v>7.1999999999999993</v>
      </c>
      <c r="K17" s="26" t="s">
        <v>20</v>
      </c>
      <c r="L17" s="27">
        <v>73.192400000000006</v>
      </c>
      <c r="M17" s="27">
        <v>73.192099999999996</v>
      </c>
      <c r="N17" s="25" t="s">
        <v>20</v>
      </c>
    </row>
    <row r="18" spans="1:14" ht="18" customHeight="1" x14ac:dyDescent="0.2">
      <c r="A18" s="25" t="s">
        <v>35</v>
      </c>
      <c r="B18" s="26" t="s">
        <v>20</v>
      </c>
      <c r="C18" s="26" t="s">
        <v>132</v>
      </c>
      <c r="D18" s="26" t="s">
        <v>20</v>
      </c>
      <c r="E18" s="26" t="s">
        <v>20</v>
      </c>
      <c r="F18" s="26">
        <v>10.1</v>
      </c>
      <c r="G18" s="26" t="s">
        <v>20</v>
      </c>
      <c r="H18" s="27">
        <v>73.162700000000001</v>
      </c>
      <c r="I18" s="27">
        <v>73.162199999999999</v>
      </c>
      <c r="J18" s="26">
        <f t="shared" si="0"/>
        <v>10.199999999999999</v>
      </c>
      <c r="K18" s="26" t="s">
        <v>20</v>
      </c>
      <c r="L18" s="27">
        <v>72.585499999999996</v>
      </c>
      <c r="M18" s="27">
        <v>72.584599999999995</v>
      </c>
      <c r="N18" s="25" t="s">
        <v>20</v>
      </c>
    </row>
    <row r="19" spans="1:14" ht="18" customHeight="1" x14ac:dyDescent="0.2">
      <c r="A19" s="25" t="s">
        <v>35</v>
      </c>
      <c r="B19" s="26" t="s">
        <v>20</v>
      </c>
      <c r="C19" s="26" t="s">
        <v>133</v>
      </c>
      <c r="D19" s="26" t="s">
        <v>20</v>
      </c>
      <c r="E19" s="26" t="s">
        <v>20</v>
      </c>
      <c r="F19" s="28">
        <v>14.1</v>
      </c>
      <c r="G19" s="26" t="s">
        <v>20</v>
      </c>
      <c r="H19" s="29">
        <v>69.091200000000001</v>
      </c>
      <c r="I19" s="29">
        <v>69.090500000000006</v>
      </c>
      <c r="J19" s="26">
        <f t="shared" si="0"/>
        <v>14.2</v>
      </c>
      <c r="K19" s="26" t="s">
        <v>20</v>
      </c>
      <c r="L19" s="29">
        <v>69.426100000000005</v>
      </c>
      <c r="M19" s="29">
        <v>69.424400000000006</v>
      </c>
      <c r="N19" s="25" t="s">
        <v>20</v>
      </c>
    </row>
    <row r="20" spans="1:14" ht="18" customHeight="1" x14ac:dyDescent="0.2">
      <c r="A20" s="25" t="s">
        <v>35</v>
      </c>
      <c r="B20" s="26" t="s">
        <v>20</v>
      </c>
      <c r="C20" s="26" t="s">
        <v>134</v>
      </c>
      <c r="D20" s="26" t="s">
        <v>20</v>
      </c>
      <c r="E20" s="26" t="s">
        <v>20</v>
      </c>
      <c r="F20" s="26">
        <v>1.1000000000000001</v>
      </c>
      <c r="G20" s="26" t="s">
        <v>20</v>
      </c>
      <c r="H20" s="27">
        <v>71.428899999999999</v>
      </c>
      <c r="I20" s="27">
        <v>71.429299999999998</v>
      </c>
      <c r="J20" s="26">
        <f t="shared" si="0"/>
        <v>1.2000000000000002</v>
      </c>
      <c r="K20" s="26" t="s">
        <v>20</v>
      </c>
      <c r="L20" s="27">
        <v>64.024699999999996</v>
      </c>
      <c r="M20" s="27">
        <v>64.0227</v>
      </c>
      <c r="N20" s="25" t="s">
        <v>20</v>
      </c>
    </row>
    <row r="21" spans="1:14" ht="18" customHeight="1" x14ac:dyDescent="0.2">
      <c r="A21" s="25" t="s">
        <v>35</v>
      </c>
      <c r="B21" s="26" t="s">
        <v>20</v>
      </c>
      <c r="C21" s="26" t="s">
        <v>135</v>
      </c>
      <c r="D21" s="26" t="s">
        <v>20</v>
      </c>
      <c r="E21" s="26" t="s">
        <v>20</v>
      </c>
      <c r="F21" s="26">
        <v>24.1</v>
      </c>
      <c r="G21" s="26" t="s">
        <v>20</v>
      </c>
      <c r="H21" s="27">
        <v>71.668700000000001</v>
      </c>
      <c r="I21" s="27">
        <v>71.668800000000005</v>
      </c>
      <c r="J21" s="26">
        <f t="shared" si="0"/>
        <v>24.200000000000003</v>
      </c>
      <c r="K21" s="26" t="s">
        <v>20</v>
      </c>
      <c r="L21" s="27">
        <v>71.159000000000006</v>
      </c>
      <c r="M21" s="27">
        <v>71.157399999999996</v>
      </c>
      <c r="N21" s="25" t="s">
        <v>20</v>
      </c>
    </row>
    <row r="22" spans="1:14" ht="18" customHeight="1" x14ac:dyDescent="0.2">
      <c r="A22" s="25" t="s">
        <v>35</v>
      </c>
      <c r="B22" s="26" t="s">
        <v>20</v>
      </c>
      <c r="C22" s="26" t="s">
        <v>136</v>
      </c>
      <c r="D22" s="26" t="s">
        <v>20</v>
      </c>
      <c r="E22" s="26" t="s">
        <v>20</v>
      </c>
      <c r="F22" s="26">
        <v>16.100000000000001</v>
      </c>
      <c r="G22" s="26" t="s">
        <v>20</v>
      </c>
      <c r="H22" s="27">
        <v>69.065399999999997</v>
      </c>
      <c r="I22" s="27">
        <v>69.064599999999999</v>
      </c>
      <c r="J22" s="26">
        <f t="shared" si="0"/>
        <v>16.200000000000003</v>
      </c>
      <c r="K22" s="26" t="s">
        <v>20</v>
      </c>
      <c r="L22" s="27">
        <v>69.879900000000006</v>
      </c>
      <c r="M22" s="27">
        <v>69.878299999999996</v>
      </c>
      <c r="N22" s="25" t="s">
        <v>20</v>
      </c>
    </row>
    <row r="23" spans="1:14" ht="18" customHeight="1" x14ac:dyDescent="0.2">
      <c r="A23" s="26" t="s">
        <v>20</v>
      </c>
      <c r="B23" s="26" t="s">
        <v>20</v>
      </c>
      <c r="C23" s="26" t="s">
        <v>52</v>
      </c>
      <c r="D23" s="26" t="s">
        <v>20</v>
      </c>
      <c r="E23" s="26" t="s">
        <v>20</v>
      </c>
      <c r="F23" s="26">
        <v>6.1</v>
      </c>
      <c r="G23" s="27" t="s">
        <v>20</v>
      </c>
      <c r="H23" s="27">
        <v>75.651799999999994</v>
      </c>
      <c r="I23" s="27">
        <v>75.644099999999995</v>
      </c>
      <c r="J23" s="26">
        <f t="shared" si="0"/>
        <v>6.1999999999999993</v>
      </c>
      <c r="K23" s="26" t="s">
        <v>20</v>
      </c>
      <c r="L23" s="27">
        <v>74.313999999999993</v>
      </c>
      <c r="M23" s="27">
        <v>74.307699999999997</v>
      </c>
      <c r="N23" s="25" t="s">
        <v>20</v>
      </c>
    </row>
    <row r="24" spans="1:14" ht="18" customHeight="1" x14ac:dyDescent="0.2">
      <c r="A24" s="6"/>
    </row>
    <row r="25" spans="1:14" ht="18" customHeight="1" x14ac:dyDescent="0.2">
      <c r="A25" s="58">
        <v>42102</v>
      </c>
      <c r="B25" s="9" t="s">
        <v>5</v>
      </c>
      <c r="C25" s="9" t="s">
        <v>6</v>
      </c>
      <c r="D25" s="9" t="s">
        <v>7</v>
      </c>
      <c r="E25" s="9" t="s">
        <v>7</v>
      </c>
      <c r="F25" s="10" t="s">
        <v>8</v>
      </c>
      <c r="G25" s="11" t="s">
        <v>9</v>
      </c>
      <c r="H25" s="11" t="s">
        <v>10</v>
      </c>
      <c r="I25" s="8" t="s">
        <v>8</v>
      </c>
      <c r="J25" s="11" t="s">
        <v>9</v>
      </c>
      <c r="K25" s="11" t="s">
        <v>11</v>
      </c>
      <c r="L25" s="60">
        <v>42104</v>
      </c>
    </row>
    <row r="26" spans="1:14" ht="18" customHeight="1" x14ac:dyDescent="0.2">
      <c r="A26" s="13" t="s">
        <v>62</v>
      </c>
      <c r="B26" s="13" t="s">
        <v>14</v>
      </c>
      <c r="C26" s="13" t="s">
        <v>15</v>
      </c>
      <c r="D26" s="13" t="s">
        <v>16</v>
      </c>
      <c r="E26" s="13" t="s">
        <v>17</v>
      </c>
      <c r="F26" s="14" t="s">
        <v>16</v>
      </c>
      <c r="G26" s="14" t="s">
        <v>16</v>
      </c>
      <c r="H26" s="15" t="s">
        <v>18</v>
      </c>
      <c r="I26" s="12" t="s">
        <v>17</v>
      </c>
      <c r="J26" s="12" t="s">
        <v>17</v>
      </c>
      <c r="K26" s="15" t="s">
        <v>18</v>
      </c>
      <c r="L26" s="16" t="s">
        <v>64</v>
      </c>
    </row>
    <row r="27" spans="1:14" ht="18" customHeight="1" x14ac:dyDescent="0.2">
      <c r="A27" s="59" t="s">
        <v>63</v>
      </c>
      <c r="B27" s="26" t="s">
        <v>20</v>
      </c>
      <c r="C27" s="26" t="s">
        <v>65</v>
      </c>
      <c r="D27" s="26" t="s">
        <v>20</v>
      </c>
      <c r="E27" s="26" t="s">
        <v>20</v>
      </c>
      <c r="F27" s="26">
        <v>14.1</v>
      </c>
      <c r="G27" s="26" t="s">
        <v>20</v>
      </c>
      <c r="H27" s="27">
        <v>69.326499999999996</v>
      </c>
      <c r="I27" s="26">
        <f>F27+0.1</f>
        <v>14.2</v>
      </c>
      <c r="J27" s="26" t="s">
        <v>20</v>
      </c>
      <c r="K27" s="27">
        <v>69.599299999999999</v>
      </c>
      <c r="L27" s="27"/>
    </row>
    <row r="28" spans="1:14" ht="18" customHeight="1" x14ac:dyDescent="0.2">
      <c r="A28" s="59" t="s">
        <v>63</v>
      </c>
      <c r="B28" s="26" t="s">
        <v>20</v>
      </c>
      <c r="C28" s="26" t="s">
        <v>66</v>
      </c>
      <c r="D28" s="26" t="s">
        <v>20</v>
      </c>
      <c r="E28" s="26" t="s">
        <v>20</v>
      </c>
      <c r="F28" s="26">
        <v>1.1000000000000001</v>
      </c>
      <c r="G28" s="26" t="s">
        <v>20</v>
      </c>
      <c r="H28" s="27">
        <v>71.1999</v>
      </c>
      <c r="I28" s="26">
        <f t="shared" ref="I28:I44" si="1">F28+0.1</f>
        <v>1.2000000000000002</v>
      </c>
      <c r="J28" s="26" t="s">
        <v>20</v>
      </c>
      <c r="K28" s="27">
        <v>63.846899999999998</v>
      </c>
      <c r="L28" s="27"/>
    </row>
    <row r="29" spans="1:14" ht="18" customHeight="1" x14ac:dyDescent="0.2">
      <c r="A29" s="59" t="s">
        <v>63</v>
      </c>
      <c r="B29" s="26" t="s">
        <v>20</v>
      </c>
      <c r="C29" s="26" t="s">
        <v>67</v>
      </c>
      <c r="D29" s="26" t="s">
        <v>20</v>
      </c>
      <c r="E29" s="26" t="s">
        <v>20</v>
      </c>
      <c r="F29" s="26">
        <v>7.1</v>
      </c>
      <c r="G29" s="26" t="s">
        <v>20</v>
      </c>
      <c r="H29" s="27">
        <v>73.353099999999998</v>
      </c>
      <c r="I29" s="26">
        <f t="shared" si="1"/>
        <v>7.1999999999999993</v>
      </c>
      <c r="J29" s="26" t="s">
        <v>20</v>
      </c>
      <c r="K29" s="27">
        <v>73.219700000000003</v>
      </c>
      <c r="L29" s="27">
        <v>73.218999999999994</v>
      </c>
      <c r="M29" s="3" t="s">
        <v>82</v>
      </c>
    </row>
    <row r="30" spans="1:14" ht="18" customHeight="1" x14ac:dyDescent="0.2">
      <c r="A30" s="59" t="s">
        <v>63</v>
      </c>
      <c r="B30" s="26" t="s">
        <v>20</v>
      </c>
      <c r="C30" s="26" t="s">
        <v>68</v>
      </c>
      <c r="D30" s="26" t="s">
        <v>20</v>
      </c>
      <c r="E30" s="26" t="s">
        <v>20</v>
      </c>
      <c r="F30" s="26">
        <v>20.100000000000001</v>
      </c>
      <c r="G30" s="26" t="s">
        <v>20</v>
      </c>
      <c r="H30" s="27">
        <v>71.3596</v>
      </c>
      <c r="I30" s="26">
        <f t="shared" si="1"/>
        <v>20.200000000000003</v>
      </c>
      <c r="J30" s="26" t="s">
        <v>20</v>
      </c>
      <c r="K30" s="27">
        <v>73.719800000000006</v>
      </c>
      <c r="L30" s="61" t="s">
        <v>102</v>
      </c>
    </row>
    <row r="31" spans="1:14" ht="18" customHeight="1" x14ac:dyDescent="0.2">
      <c r="A31" s="59" t="s">
        <v>63</v>
      </c>
      <c r="B31" s="26" t="s">
        <v>20</v>
      </c>
      <c r="C31" s="26" t="s">
        <v>69</v>
      </c>
      <c r="D31" s="26" t="s">
        <v>20</v>
      </c>
      <c r="E31" s="26" t="s">
        <v>20</v>
      </c>
      <c r="F31" s="26">
        <v>23.1</v>
      </c>
      <c r="G31" s="26" t="s">
        <v>20</v>
      </c>
      <c r="H31" s="27">
        <v>72.181100000000001</v>
      </c>
      <c r="I31" s="26">
        <f t="shared" si="1"/>
        <v>23.200000000000003</v>
      </c>
      <c r="J31" s="26" t="s">
        <v>20</v>
      </c>
      <c r="K31" s="27">
        <v>71.2791</v>
      </c>
      <c r="L31" s="27"/>
    </row>
    <row r="32" spans="1:14" ht="18" customHeight="1" x14ac:dyDescent="0.2">
      <c r="A32" s="59" t="s">
        <v>63</v>
      </c>
      <c r="B32" s="26" t="s">
        <v>20</v>
      </c>
      <c r="C32" s="26" t="s">
        <v>70</v>
      </c>
      <c r="D32" s="26" t="s">
        <v>20</v>
      </c>
      <c r="E32" s="26" t="s">
        <v>20</v>
      </c>
      <c r="F32" s="26">
        <v>12.1</v>
      </c>
      <c r="G32" s="26" t="s">
        <v>20</v>
      </c>
      <c r="H32" s="27">
        <v>73.325599999999994</v>
      </c>
      <c r="I32" s="26">
        <f t="shared" si="1"/>
        <v>12.2</v>
      </c>
      <c r="J32" s="26" t="s">
        <v>20</v>
      </c>
      <c r="K32" s="27">
        <v>73.995500000000007</v>
      </c>
      <c r="L32" s="61" t="s">
        <v>102</v>
      </c>
    </row>
    <row r="33" spans="1:13" ht="18" customHeight="1" x14ac:dyDescent="0.2">
      <c r="A33" s="59" t="s">
        <v>63</v>
      </c>
      <c r="B33" s="26" t="s">
        <v>20</v>
      </c>
      <c r="C33" s="26" t="s">
        <v>71</v>
      </c>
      <c r="D33" s="26" t="s">
        <v>20</v>
      </c>
      <c r="E33" s="26" t="s">
        <v>20</v>
      </c>
      <c r="F33" s="26">
        <v>4.0999999999999996</v>
      </c>
      <c r="G33" s="26" t="s">
        <v>20</v>
      </c>
      <c r="H33" s="27">
        <v>71.590800000000002</v>
      </c>
      <c r="I33" s="26">
        <f t="shared" si="1"/>
        <v>4.1999999999999993</v>
      </c>
      <c r="J33" s="26" t="s">
        <v>20</v>
      </c>
      <c r="K33" s="27">
        <v>67.317400000000006</v>
      </c>
      <c r="L33" s="27"/>
    </row>
    <row r="34" spans="1:13" ht="18" customHeight="1" x14ac:dyDescent="0.2">
      <c r="A34" s="59" t="s">
        <v>63</v>
      </c>
      <c r="B34" s="26" t="s">
        <v>20</v>
      </c>
      <c r="C34" s="26" t="s">
        <v>72</v>
      </c>
      <c r="D34" s="26" t="s">
        <v>20</v>
      </c>
      <c r="E34" s="26" t="s">
        <v>20</v>
      </c>
      <c r="F34" s="26">
        <v>24.1</v>
      </c>
      <c r="G34" s="26" t="s">
        <v>20</v>
      </c>
      <c r="H34" s="27">
        <v>71.971699999999998</v>
      </c>
      <c r="I34" s="26">
        <f t="shared" si="1"/>
        <v>24.200000000000003</v>
      </c>
      <c r="J34" s="26" t="s">
        <v>20</v>
      </c>
      <c r="K34" s="7">
        <v>71.433000000000007</v>
      </c>
      <c r="L34" s="27"/>
    </row>
    <row r="35" spans="1:13" ht="18" customHeight="1" x14ac:dyDescent="0.2">
      <c r="A35" s="59" t="s">
        <v>63</v>
      </c>
      <c r="B35" s="26" t="s">
        <v>20</v>
      </c>
      <c r="C35" s="26" t="s">
        <v>73</v>
      </c>
      <c r="D35" s="26" t="s">
        <v>20</v>
      </c>
      <c r="E35" s="26" t="s">
        <v>20</v>
      </c>
      <c r="F35" s="26">
        <v>15.1</v>
      </c>
      <c r="G35" s="26" t="s">
        <v>20</v>
      </c>
      <c r="H35" s="27">
        <v>69.0822</v>
      </c>
      <c r="I35" s="26">
        <f t="shared" si="1"/>
        <v>15.2</v>
      </c>
      <c r="J35" s="26" t="s">
        <v>20</v>
      </c>
      <c r="K35" s="27">
        <v>67.406400000000005</v>
      </c>
      <c r="L35" s="27"/>
    </row>
    <row r="36" spans="1:13" ht="18" customHeight="1" x14ac:dyDescent="0.2">
      <c r="A36" s="59" t="s">
        <v>63</v>
      </c>
      <c r="B36" s="26" t="s">
        <v>20</v>
      </c>
      <c r="C36" s="26" t="s">
        <v>74</v>
      </c>
      <c r="D36" s="26" t="s">
        <v>20</v>
      </c>
      <c r="E36" s="26" t="s">
        <v>20</v>
      </c>
      <c r="F36" s="26">
        <v>13.1</v>
      </c>
      <c r="G36" s="26" t="s">
        <v>20</v>
      </c>
      <c r="H36" s="27">
        <v>69.4255</v>
      </c>
      <c r="I36" s="26">
        <f t="shared" si="1"/>
        <v>13.2</v>
      </c>
      <c r="J36" s="26" t="s">
        <v>20</v>
      </c>
      <c r="K36" s="27">
        <v>69.574200000000005</v>
      </c>
      <c r="L36" s="27"/>
    </row>
    <row r="37" spans="1:13" ht="18" customHeight="1" x14ac:dyDescent="0.2">
      <c r="A37" s="59" t="s">
        <v>63</v>
      </c>
      <c r="B37" s="26" t="s">
        <v>20</v>
      </c>
      <c r="C37" s="26" t="s">
        <v>75</v>
      </c>
      <c r="D37" s="26" t="s">
        <v>20</v>
      </c>
      <c r="E37" s="26" t="s">
        <v>20</v>
      </c>
      <c r="F37" s="26">
        <v>8.1</v>
      </c>
      <c r="G37" s="26" t="s">
        <v>20</v>
      </c>
      <c r="H37" s="27">
        <v>74.495699999999999</v>
      </c>
      <c r="I37" s="26">
        <f t="shared" si="1"/>
        <v>8.1999999999999993</v>
      </c>
      <c r="J37" s="26" t="s">
        <v>20</v>
      </c>
      <c r="K37" s="27">
        <v>69.114699999999999</v>
      </c>
      <c r="L37" s="27"/>
    </row>
    <row r="38" spans="1:13" ht="18" customHeight="1" x14ac:dyDescent="0.2">
      <c r="A38" s="59" t="s">
        <v>63</v>
      </c>
      <c r="B38" s="26" t="s">
        <v>20</v>
      </c>
      <c r="C38" s="26" t="s">
        <v>76</v>
      </c>
      <c r="D38" s="26" t="s">
        <v>20</v>
      </c>
      <c r="E38" s="26" t="s">
        <v>20</v>
      </c>
      <c r="F38" s="26">
        <v>16.100000000000001</v>
      </c>
      <c r="G38" s="26" t="s">
        <v>20</v>
      </c>
      <c r="H38" s="27">
        <v>69.4358</v>
      </c>
      <c r="I38" s="26">
        <f t="shared" si="1"/>
        <v>16.200000000000003</v>
      </c>
      <c r="J38" s="26" t="s">
        <v>20</v>
      </c>
      <c r="K38" s="27">
        <v>70.254599999999996</v>
      </c>
      <c r="L38" s="27"/>
    </row>
    <row r="39" spans="1:13" ht="18" customHeight="1" x14ac:dyDescent="0.2">
      <c r="A39" s="59" t="s">
        <v>63</v>
      </c>
      <c r="B39" s="26" t="s">
        <v>20</v>
      </c>
      <c r="C39" s="26" t="s">
        <v>77</v>
      </c>
      <c r="D39" s="26" t="s">
        <v>20</v>
      </c>
      <c r="E39" s="26" t="s">
        <v>20</v>
      </c>
      <c r="F39" s="28">
        <v>19.100000000000001</v>
      </c>
      <c r="G39" s="26" t="s">
        <v>20</v>
      </c>
      <c r="H39" s="29">
        <v>72.121899999999997</v>
      </c>
      <c r="I39" s="26">
        <f t="shared" si="1"/>
        <v>19.200000000000003</v>
      </c>
      <c r="J39" s="26" t="s">
        <v>20</v>
      </c>
      <c r="K39" s="27">
        <v>72.244</v>
      </c>
      <c r="L39" s="27"/>
    </row>
    <row r="40" spans="1:13" ht="18" customHeight="1" x14ac:dyDescent="0.2">
      <c r="A40" s="59" t="s">
        <v>63</v>
      </c>
      <c r="B40" s="26" t="s">
        <v>20</v>
      </c>
      <c r="C40" s="26" t="s">
        <v>78</v>
      </c>
      <c r="D40" s="26" t="s">
        <v>20</v>
      </c>
      <c r="E40" s="26" t="s">
        <v>20</v>
      </c>
      <c r="F40" s="26">
        <v>9.1</v>
      </c>
      <c r="G40" s="26" t="s">
        <v>20</v>
      </c>
      <c r="H40" s="27">
        <v>72.547600000000003</v>
      </c>
      <c r="I40" s="26">
        <f t="shared" si="1"/>
        <v>9.1999999999999993</v>
      </c>
      <c r="J40" s="26" t="s">
        <v>20</v>
      </c>
      <c r="K40" s="29">
        <v>73.391599999999997</v>
      </c>
      <c r="L40" s="27">
        <v>73.389799999999994</v>
      </c>
      <c r="M40" s="3" t="s">
        <v>82</v>
      </c>
    </row>
    <row r="41" spans="1:13" ht="18" customHeight="1" x14ac:dyDescent="0.2">
      <c r="A41" s="59" t="s">
        <v>63</v>
      </c>
      <c r="B41" s="26" t="s">
        <v>20</v>
      </c>
      <c r="C41" s="26" t="s">
        <v>79</v>
      </c>
      <c r="D41" s="26" t="s">
        <v>20</v>
      </c>
      <c r="E41" s="26" t="s">
        <v>20</v>
      </c>
      <c r="F41" s="26">
        <v>6.1</v>
      </c>
      <c r="G41" s="26" t="s">
        <v>20</v>
      </c>
      <c r="H41" s="27">
        <v>72.319100000000006</v>
      </c>
      <c r="I41" s="26">
        <f t="shared" si="1"/>
        <v>6.1999999999999993</v>
      </c>
      <c r="J41" s="26" t="s">
        <v>20</v>
      </c>
      <c r="K41" s="27">
        <v>70.769499999999994</v>
      </c>
      <c r="L41" s="27"/>
    </row>
    <row r="42" spans="1:13" ht="18" customHeight="1" x14ac:dyDescent="0.2">
      <c r="A42" s="59" t="s">
        <v>63</v>
      </c>
      <c r="B42" s="26" t="s">
        <v>20</v>
      </c>
      <c r="C42" s="26" t="s">
        <v>80</v>
      </c>
      <c r="D42" s="26" t="s">
        <v>20</v>
      </c>
      <c r="E42" s="26" t="s">
        <v>20</v>
      </c>
      <c r="F42" s="26">
        <v>18.100000000000001</v>
      </c>
      <c r="G42" s="26" t="s">
        <v>20</v>
      </c>
      <c r="H42" s="27">
        <v>69.593900000000005</v>
      </c>
      <c r="I42" s="26">
        <f t="shared" si="1"/>
        <v>18.200000000000003</v>
      </c>
      <c r="J42" s="26" t="s">
        <v>20</v>
      </c>
      <c r="K42" s="27">
        <v>71.184700000000007</v>
      </c>
      <c r="L42" s="27"/>
    </row>
    <row r="43" spans="1:13" ht="18" customHeight="1" x14ac:dyDescent="0.2">
      <c r="A43" s="59" t="s">
        <v>63</v>
      </c>
      <c r="B43" s="26" t="s">
        <v>20</v>
      </c>
      <c r="C43" s="26" t="s">
        <v>81</v>
      </c>
      <c r="D43" s="26" t="s">
        <v>20</v>
      </c>
      <c r="E43" s="26" t="s">
        <v>20</v>
      </c>
      <c r="F43" s="26">
        <v>26.1</v>
      </c>
      <c r="G43" s="27" t="s">
        <v>20</v>
      </c>
      <c r="H43" s="27">
        <v>71.658699999999996</v>
      </c>
      <c r="I43" s="26">
        <f t="shared" si="1"/>
        <v>26.200000000000003</v>
      </c>
      <c r="J43" s="26" t="s">
        <v>20</v>
      </c>
      <c r="K43" s="27">
        <v>68.516099999999994</v>
      </c>
      <c r="L43" s="27"/>
    </row>
    <row r="44" spans="1:13" ht="18" customHeight="1" x14ac:dyDescent="0.2">
      <c r="A44" s="26" t="s">
        <v>20</v>
      </c>
      <c r="B44" s="26" t="s">
        <v>20</v>
      </c>
      <c r="C44" s="26" t="s">
        <v>52</v>
      </c>
      <c r="D44" s="26" t="s">
        <v>20</v>
      </c>
      <c r="E44" s="26" t="s">
        <v>20</v>
      </c>
      <c r="F44" s="26">
        <v>10.1</v>
      </c>
      <c r="G44" s="27" t="s">
        <v>20</v>
      </c>
      <c r="H44" s="27">
        <v>76.698999999999998</v>
      </c>
      <c r="I44" s="26">
        <f t="shared" si="1"/>
        <v>10.199999999999999</v>
      </c>
      <c r="J44" s="26" t="s">
        <v>20</v>
      </c>
      <c r="K44" s="27">
        <v>76.290700000000001</v>
      </c>
      <c r="L44" s="27"/>
    </row>
    <row r="46" spans="1:13" ht="18" customHeight="1" x14ac:dyDescent="0.2">
      <c r="A46" s="58">
        <v>42115</v>
      </c>
      <c r="B46" s="9" t="s">
        <v>5</v>
      </c>
      <c r="C46" s="9" t="s">
        <v>6</v>
      </c>
      <c r="D46" s="9" t="s">
        <v>7</v>
      </c>
      <c r="E46" s="9" t="s">
        <v>7</v>
      </c>
      <c r="F46" s="10" t="s">
        <v>8</v>
      </c>
      <c r="G46" s="11" t="s">
        <v>9</v>
      </c>
      <c r="H46" s="11" t="s">
        <v>10</v>
      </c>
      <c r="I46" s="8" t="s">
        <v>8</v>
      </c>
      <c r="J46" s="11" t="s">
        <v>9</v>
      </c>
      <c r="K46" s="11" t="s">
        <v>11</v>
      </c>
      <c r="L46" s="60">
        <v>42118</v>
      </c>
    </row>
    <row r="47" spans="1:13" ht="18" customHeight="1" x14ac:dyDescent="0.2">
      <c r="A47" s="13" t="s">
        <v>62</v>
      </c>
      <c r="B47" s="13" t="s">
        <v>14</v>
      </c>
      <c r="C47" s="13" t="s">
        <v>15</v>
      </c>
      <c r="D47" s="13" t="s">
        <v>16</v>
      </c>
      <c r="E47" s="13" t="s">
        <v>17</v>
      </c>
      <c r="F47" s="14" t="s">
        <v>16</v>
      </c>
      <c r="G47" s="14" t="s">
        <v>16</v>
      </c>
      <c r="H47" s="15" t="s">
        <v>18</v>
      </c>
      <c r="I47" s="12" t="s">
        <v>17</v>
      </c>
      <c r="J47" s="12" t="s">
        <v>17</v>
      </c>
      <c r="K47" s="15" t="s">
        <v>18</v>
      </c>
      <c r="L47" s="16" t="s">
        <v>64</v>
      </c>
    </row>
    <row r="48" spans="1:13" ht="18" customHeight="1" x14ac:dyDescent="0.2">
      <c r="A48" s="26" t="s">
        <v>83</v>
      </c>
      <c r="B48" s="26" t="s">
        <v>20</v>
      </c>
      <c r="C48" s="26" t="s">
        <v>84</v>
      </c>
      <c r="D48" s="26" t="s">
        <v>20</v>
      </c>
      <c r="E48" s="26" t="s">
        <v>20</v>
      </c>
      <c r="F48" s="26">
        <v>12.1</v>
      </c>
      <c r="G48" s="26" t="s">
        <v>20</v>
      </c>
      <c r="H48" s="27">
        <v>73.113100000000003</v>
      </c>
      <c r="I48" s="26">
        <f t="shared" ref="I48:I66" si="2">F48+0.1</f>
        <v>12.2</v>
      </c>
      <c r="J48" s="26" t="s">
        <v>20</v>
      </c>
      <c r="K48" s="27">
        <v>73.783799999999999</v>
      </c>
      <c r="L48" s="25"/>
    </row>
    <row r="49" spans="1:12" ht="18" customHeight="1" x14ac:dyDescent="0.2">
      <c r="A49" s="26" t="s">
        <v>83</v>
      </c>
      <c r="B49" s="26" t="s">
        <v>20</v>
      </c>
      <c r="C49" s="26" t="s">
        <v>85</v>
      </c>
      <c r="D49" s="26" t="s">
        <v>20</v>
      </c>
      <c r="E49" s="26" t="s">
        <v>20</v>
      </c>
      <c r="F49" s="26">
        <v>8.1</v>
      </c>
      <c r="G49" s="27" t="s">
        <v>20</v>
      </c>
      <c r="H49" s="27">
        <v>73.957899999999995</v>
      </c>
      <c r="I49" s="26">
        <f t="shared" si="2"/>
        <v>8.1999999999999993</v>
      </c>
      <c r="J49" s="27" t="s">
        <v>20</v>
      </c>
      <c r="K49" s="27">
        <v>68.640199999999993</v>
      </c>
      <c r="L49" s="25"/>
    </row>
    <row r="50" spans="1:12" ht="18" customHeight="1" x14ac:dyDescent="0.2">
      <c r="A50" s="26" t="s">
        <v>83</v>
      </c>
      <c r="B50" s="26" t="s">
        <v>20</v>
      </c>
      <c r="C50" s="26" t="s">
        <v>86</v>
      </c>
      <c r="D50" s="26" t="s">
        <v>20</v>
      </c>
      <c r="E50" s="26" t="s">
        <v>20</v>
      </c>
      <c r="F50" s="26">
        <v>14.1</v>
      </c>
      <c r="G50" s="27" t="s">
        <v>20</v>
      </c>
      <c r="H50" s="27">
        <v>69.091800000000006</v>
      </c>
      <c r="I50" s="26">
        <f t="shared" si="2"/>
        <v>14.2</v>
      </c>
      <c r="J50" s="27" t="s">
        <v>20</v>
      </c>
      <c r="K50" s="27">
        <v>69.451400000000007</v>
      </c>
      <c r="L50" s="61" t="s">
        <v>102</v>
      </c>
    </row>
    <row r="51" spans="1:12" ht="18" customHeight="1" x14ac:dyDescent="0.2">
      <c r="A51" s="26" t="s">
        <v>83</v>
      </c>
      <c r="B51" s="26" t="s">
        <v>20</v>
      </c>
      <c r="C51" s="26" t="s">
        <v>87</v>
      </c>
      <c r="D51" s="26" t="s">
        <v>20</v>
      </c>
      <c r="E51" s="26" t="s">
        <v>20</v>
      </c>
      <c r="F51" s="26">
        <v>16.100000000000001</v>
      </c>
      <c r="G51" s="27" t="s">
        <v>20</v>
      </c>
      <c r="H51" s="27">
        <v>69.110799999999998</v>
      </c>
      <c r="I51" s="26">
        <f t="shared" si="2"/>
        <v>16.200000000000003</v>
      </c>
      <c r="J51" s="27" t="s">
        <v>20</v>
      </c>
      <c r="K51" s="27">
        <v>69.903099999999995</v>
      </c>
      <c r="L51" s="25"/>
    </row>
    <row r="52" spans="1:12" ht="18" customHeight="1" x14ac:dyDescent="0.2">
      <c r="A52" s="26" t="s">
        <v>83</v>
      </c>
      <c r="B52" s="26" t="s">
        <v>20</v>
      </c>
      <c r="C52" s="26" t="s">
        <v>88</v>
      </c>
      <c r="D52" s="26" t="s">
        <v>20</v>
      </c>
      <c r="E52" s="26" t="s">
        <v>20</v>
      </c>
      <c r="F52" s="26">
        <v>4.0999999999999996</v>
      </c>
      <c r="G52" s="27" t="s">
        <v>20</v>
      </c>
      <c r="H52" s="27">
        <v>71.639899999999997</v>
      </c>
      <c r="I52" s="26">
        <f t="shared" si="2"/>
        <v>4.1999999999999993</v>
      </c>
      <c r="J52" s="27" t="s">
        <v>20</v>
      </c>
      <c r="K52" s="27">
        <v>67.335599999999999</v>
      </c>
      <c r="L52" s="25"/>
    </row>
    <row r="53" spans="1:12" ht="18" customHeight="1" x14ac:dyDescent="0.2">
      <c r="A53" s="26" t="s">
        <v>83</v>
      </c>
      <c r="B53" s="26" t="s">
        <v>20</v>
      </c>
      <c r="C53" s="26" t="s">
        <v>89</v>
      </c>
      <c r="D53" s="26" t="s">
        <v>20</v>
      </c>
      <c r="E53" s="26" t="s">
        <v>20</v>
      </c>
      <c r="F53" s="26">
        <v>7.1</v>
      </c>
      <c r="G53" s="27" t="s">
        <v>20</v>
      </c>
      <c r="H53" s="27">
        <v>73.254800000000003</v>
      </c>
      <c r="I53" s="26">
        <f t="shared" si="2"/>
        <v>7.1999999999999993</v>
      </c>
      <c r="J53" s="27" t="s">
        <v>20</v>
      </c>
      <c r="K53" s="27">
        <v>73.194400000000002</v>
      </c>
      <c r="L53" s="25"/>
    </row>
    <row r="54" spans="1:12" ht="18" customHeight="1" x14ac:dyDescent="0.2">
      <c r="A54" s="26" t="s">
        <v>83</v>
      </c>
      <c r="B54" s="26" t="s">
        <v>20</v>
      </c>
      <c r="C54" s="26" t="s">
        <v>90</v>
      </c>
      <c r="D54" s="26" t="s">
        <v>20</v>
      </c>
      <c r="E54" s="26" t="s">
        <v>20</v>
      </c>
      <c r="F54" s="26">
        <v>24.1</v>
      </c>
      <c r="G54" s="27" t="s">
        <v>20</v>
      </c>
      <c r="H54" s="27">
        <v>71.920100000000005</v>
      </c>
      <c r="I54" s="26">
        <f t="shared" si="2"/>
        <v>24.200000000000003</v>
      </c>
      <c r="J54" s="27" t="s">
        <v>20</v>
      </c>
      <c r="K54" s="27">
        <v>71.344999999999999</v>
      </c>
      <c r="L54" s="25"/>
    </row>
    <row r="55" spans="1:12" ht="18" customHeight="1" x14ac:dyDescent="0.2">
      <c r="A55" s="26" t="s">
        <v>83</v>
      </c>
      <c r="B55" s="26" t="s">
        <v>20</v>
      </c>
      <c r="C55" s="26" t="s">
        <v>91</v>
      </c>
      <c r="D55" s="26" t="s">
        <v>20</v>
      </c>
      <c r="E55" s="26" t="s">
        <v>20</v>
      </c>
      <c r="F55" s="26">
        <v>9.1</v>
      </c>
      <c r="G55" s="27" t="s">
        <v>20</v>
      </c>
      <c r="H55" s="27">
        <v>72.325400000000002</v>
      </c>
      <c r="I55" s="26">
        <f t="shared" si="2"/>
        <v>9.1999999999999993</v>
      </c>
      <c r="J55" s="27" t="s">
        <v>20</v>
      </c>
      <c r="K55" s="27">
        <v>73.199399999999997</v>
      </c>
      <c r="L55" s="25"/>
    </row>
    <row r="56" spans="1:12" ht="18" customHeight="1" x14ac:dyDescent="0.2">
      <c r="A56" s="26" t="s">
        <v>83</v>
      </c>
      <c r="B56" s="26" t="s">
        <v>20</v>
      </c>
      <c r="C56" s="26" t="s">
        <v>92</v>
      </c>
      <c r="D56" s="26" t="s">
        <v>20</v>
      </c>
      <c r="E56" s="26" t="s">
        <v>20</v>
      </c>
      <c r="F56" s="26">
        <v>13.1</v>
      </c>
      <c r="G56" s="27" t="s">
        <v>20</v>
      </c>
      <c r="H56" s="27">
        <v>69.513599999999997</v>
      </c>
      <c r="I56" s="26">
        <f t="shared" si="2"/>
        <v>13.2</v>
      </c>
      <c r="J56" s="27" t="s">
        <v>20</v>
      </c>
      <c r="K56" s="27">
        <v>69.611099999999993</v>
      </c>
      <c r="L56" s="25"/>
    </row>
    <row r="57" spans="1:12" ht="18" customHeight="1" x14ac:dyDescent="0.2">
      <c r="A57" s="26" t="s">
        <v>83</v>
      </c>
      <c r="B57" s="26" t="s">
        <v>20</v>
      </c>
      <c r="C57" s="26" t="s">
        <v>93</v>
      </c>
      <c r="D57" s="26" t="s">
        <v>20</v>
      </c>
      <c r="E57" s="26" t="s">
        <v>20</v>
      </c>
      <c r="F57" s="26">
        <v>6.1</v>
      </c>
      <c r="G57" s="27" t="s">
        <v>20</v>
      </c>
      <c r="H57" s="27">
        <v>72.405600000000007</v>
      </c>
      <c r="I57" s="26">
        <f t="shared" si="2"/>
        <v>6.1999999999999993</v>
      </c>
      <c r="J57" s="27" t="s">
        <v>20</v>
      </c>
      <c r="K57" s="27">
        <v>70.842399999999998</v>
      </c>
      <c r="L57" s="25"/>
    </row>
    <row r="58" spans="1:12" ht="18" customHeight="1" x14ac:dyDescent="0.2">
      <c r="A58" s="26" t="s">
        <v>83</v>
      </c>
      <c r="B58" s="26" t="s">
        <v>20</v>
      </c>
      <c r="C58" s="26" t="s">
        <v>94</v>
      </c>
      <c r="D58" s="26" t="s">
        <v>20</v>
      </c>
      <c r="E58" s="26" t="s">
        <v>20</v>
      </c>
      <c r="F58" s="26">
        <v>20.100000000000001</v>
      </c>
      <c r="G58" s="27" t="s">
        <v>20</v>
      </c>
      <c r="H58" s="27">
        <v>71.433999999999997</v>
      </c>
      <c r="I58" s="26">
        <f t="shared" si="2"/>
        <v>20.200000000000003</v>
      </c>
      <c r="J58" s="27" t="s">
        <v>20</v>
      </c>
      <c r="K58" s="27">
        <v>73.784899999999993</v>
      </c>
      <c r="L58" s="25"/>
    </row>
    <row r="59" spans="1:12" ht="18" customHeight="1" x14ac:dyDescent="0.2">
      <c r="A59" s="26" t="s">
        <v>83</v>
      </c>
      <c r="B59" s="26" t="s">
        <v>20</v>
      </c>
      <c r="C59" s="26" t="s">
        <v>95</v>
      </c>
      <c r="D59" s="26" t="s">
        <v>20</v>
      </c>
      <c r="E59" s="26" t="s">
        <v>20</v>
      </c>
      <c r="F59" s="26">
        <v>15.1</v>
      </c>
      <c r="G59" s="27" t="s">
        <v>20</v>
      </c>
      <c r="H59" s="27">
        <v>69.177300000000002</v>
      </c>
      <c r="I59" s="26">
        <f t="shared" si="2"/>
        <v>15.2</v>
      </c>
      <c r="J59" s="27" t="s">
        <v>20</v>
      </c>
      <c r="K59" s="27">
        <v>67.468699999999998</v>
      </c>
      <c r="L59" s="25"/>
    </row>
    <row r="60" spans="1:12" ht="18" customHeight="1" x14ac:dyDescent="0.2">
      <c r="A60" s="26" t="s">
        <v>83</v>
      </c>
      <c r="B60" s="26" t="s">
        <v>20</v>
      </c>
      <c r="C60" s="26" t="s">
        <v>96</v>
      </c>
      <c r="D60" s="26" t="s">
        <v>20</v>
      </c>
      <c r="E60" s="26" t="s">
        <v>20</v>
      </c>
      <c r="F60" s="26">
        <v>10.1</v>
      </c>
      <c r="G60" s="27" t="s">
        <v>20</v>
      </c>
      <c r="H60" s="27">
        <v>73.3279</v>
      </c>
      <c r="I60" s="26">
        <f t="shared" si="2"/>
        <v>10.199999999999999</v>
      </c>
      <c r="J60" s="27" t="s">
        <v>20</v>
      </c>
      <c r="K60" s="27">
        <v>72.688100000000006</v>
      </c>
      <c r="L60" s="25"/>
    </row>
    <row r="61" spans="1:12" ht="18" customHeight="1" x14ac:dyDescent="0.2">
      <c r="A61" s="26" t="s">
        <v>83</v>
      </c>
      <c r="B61" s="26" t="s">
        <v>20</v>
      </c>
      <c r="C61" s="26" t="s">
        <v>97</v>
      </c>
      <c r="D61" s="26" t="s">
        <v>20</v>
      </c>
      <c r="E61" s="26" t="s">
        <v>20</v>
      </c>
      <c r="F61" s="26">
        <v>19.100000000000001</v>
      </c>
      <c r="G61" s="27" t="s">
        <v>20</v>
      </c>
      <c r="H61" s="27">
        <v>72.542599999999993</v>
      </c>
      <c r="I61" s="26">
        <f t="shared" si="2"/>
        <v>19.200000000000003</v>
      </c>
      <c r="J61" s="27" t="s">
        <v>20</v>
      </c>
      <c r="K61" s="27">
        <v>72.581699999999998</v>
      </c>
      <c r="L61" s="25"/>
    </row>
    <row r="62" spans="1:12" ht="18" customHeight="1" x14ac:dyDescent="0.2">
      <c r="A62" s="26" t="s">
        <v>83</v>
      </c>
      <c r="B62" s="26" t="s">
        <v>20</v>
      </c>
      <c r="C62" s="26" t="s">
        <v>98</v>
      </c>
      <c r="D62" s="26" t="s">
        <v>20</v>
      </c>
      <c r="E62" s="26" t="s">
        <v>20</v>
      </c>
      <c r="F62" s="26">
        <v>18.100000000000001</v>
      </c>
      <c r="G62" s="27" t="s">
        <v>20</v>
      </c>
      <c r="H62" s="27">
        <v>69.190799999999996</v>
      </c>
      <c r="I62" s="26">
        <f t="shared" si="2"/>
        <v>18.200000000000003</v>
      </c>
      <c r="J62" s="27" t="s">
        <v>20</v>
      </c>
      <c r="K62" s="27">
        <v>70.793099999999995</v>
      </c>
      <c r="L62" s="25"/>
    </row>
    <row r="63" spans="1:12" ht="18" customHeight="1" x14ac:dyDescent="0.2">
      <c r="A63" s="26" t="s">
        <v>83</v>
      </c>
      <c r="B63" s="26" t="s">
        <v>20</v>
      </c>
      <c r="C63" s="26" t="s">
        <v>99</v>
      </c>
      <c r="D63" s="26" t="s">
        <v>20</v>
      </c>
      <c r="E63" s="26" t="s">
        <v>20</v>
      </c>
      <c r="F63" s="26">
        <v>26.1</v>
      </c>
      <c r="G63" s="27" t="s">
        <v>20</v>
      </c>
      <c r="H63" s="27">
        <v>71.644900000000007</v>
      </c>
      <c r="I63" s="26">
        <f t="shared" si="2"/>
        <v>26.200000000000003</v>
      </c>
      <c r="J63" s="27" t="s">
        <v>20</v>
      </c>
      <c r="K63" s="27">
        <v>68.5441</v>
      </c>
      <c r="L63" s="25"/>
    </row>
    <row r="64" spans="1:12" ht="18" customHeight="1" x14ac:dyDescent="0.2">
      <c r="A64" s="26" t="s">
        <v>83</v>
      </c>
      <c r="B64" s="26" t="s">
        <v>20</v>
      </c>
      <c r="C64" s="26" t="s">
        <v>100</v>
      </c>
      <c r="D64" s="26" t="s">
        <v>20</v>
      </c>
      <c r="E64" s="26" t="s">
        <v>20</v>
      </c>
      <c r="F64" s="26">
        <v>23.1</v>
      </c>
      <c r="G64" s="27" t="s">
        <v>20</v>
      </c>
      <c r="H64" s="27">
        <v>72.381299999999996</v>
      </c>
      <c r="I64" s="26">
        <f t="shared" si="2"/>
        <v>23.200000000000003</v>
      </c>
      <c r="J64" s="27" t="s">
        <v>20</v>
      </c>
      <c r="K64" s="27">
        <v>71.430599999999998</v>
      </c>
      <c r="L64" s="25"/>
    </row>
    <row r="65" spans="1:12" ht="18" customHeight="1" x14ac:dyDescent="0.2">
      <c r="A65" s="26" t="s">
        <v>83</v>
      </c>
      <c r="B65" s="26" t="s">
        <v>20</v>
      </c>
      <c r="C65" s="26" t="s">
        <v>101</v>
      </c>
      <c r="D65" s="26" t="s">
        <v>20</v>
      </c>
      <c r="E65" s="26" t="s">
        <v>20</v>
      </c>
      <c r="F65" s="26">
        <v>11.1</v>
      </c>
      <c r="G65" s="27" t="s">
        <v>20</v>
      </c>
      <c r="H65" s="27">
        <v>74.294899999999998</v>
      </c>
      <c r="I65" s="26">
        <f t="shared" si="2"/>
        <v>11.2</v>
      </c>
      <c r="J65" s="27" t="s">
        <v>20</v>
      </c>
      <c r="K65" s="27">
        <v>70.8489</v>
      </c>
      <c r="L65" s="25"/>
    </row>
    <row r="66" spans="1:12" ht="18" customHeight="1" x14ac:dyDescent="0.2">
      <c r="A66" s="26" t="s">
        <v>20</v>
      </c>
      <c r="B66" s="26" t="s">
        <v>20</v>
      </c>
      <c r="C66" s="26" t="s">
        <v>52</v>
      </c>
      <c r="D66" s="26" t="s">
        <v>20</v>
      </c>
      <c r="E66" s="26" t="s">
        <v>20</v>
      </c>
      <c r="F66" s="26">
        <v>21.1</v>
      </c>
      <c r="G66" s="26" t="s">
        <v>20</v>
      </c>
      <c r="H66" s="27">
        <v>77.19</v>
      </c>
      <c r="I66" s="26">
        <f t="shared" si="2"/>
        <v>21.200000000000003</v>
      </c>
      <c r="J66" s="26" t="s">
        <v>20</v>
      </c>
      <c r="K66" s="27">
        <v>75.774100000000004</v>
      </c>
      <c r="L66" s="30"/>
    </row>
    <row r="68" spans="1:12" ht="18" customHeight="1" x14ac:dyDescent="0.2">
      <c r="A68" s="58">
        <v>42123</v>
      </c>
      <c r="B68" s="9" t="s">
        <v>5</v>
      </c>
      <c r="C68" s="9" t="s">
        <v>6</v>
      </c>
      <c r="D68" s="9" t="s">
        <v>7</v>
      </c>
      <c r="E68" s="9" t="s">
        <v>7</v>
      </c>
      <c r="F68" s="10" t="s">
        <v>8</v>
      </c>
      <c r="G68" s="11" t="s">
        <v>9</v>
      </c>
      <c r="H68" s="11" t="s">
        <v>10</v>
      </c>
      <c r="I68" s="8" t="s">
        <v>8</v>
      </c>
      <c r="J68" s="11" t="s">
        <v>9</v>
      </c>
      <c r="K68" s="11" t="s">
        <v>11</v>
      </c>
      <c r="L68" s="60">
        <v>42125</v>
      </c>
    </row>
    <row r="69" spans="1:12" ht="18" customHeight="1" x14ac:dyDescent="0.2">
      <c r="A69" s="13" t="s">
        <v>62</v>
      </c>
      <c r="B69" s="13" t="s">
        <v>14</v>
      </c>
      <c r="C69" s="13" t="s">
        <v>15</v>
      </c>
      <c r="D69" s="13" t="s">
        <v>16</v>
      </c>
      <c r="E69" s="13" t="s">
        <v>17</v>
      </c>
      <c r="F69" s="14" t="s">
        <v>16</v>
      </c>
      <c r="G69" s="14" t="s">
        <v>16</v>
      </c>
      <c r="H69" s="15" t="s">
        <v>18</v>
      </c>
      <c r="I69" s="12" t="s">
        <v>17</v>
      </c>
      <c r="J69" s="12" t="s">
        <v>17</v>
      </c>
      <c r="K69" s="15" t="s">
        <v>18</v>
      </c>
      <c r="L69" s="16" t="s">
        <v>64</v>
      </c>
    </row>
    <row r="70" spans="1:12" ht="18" customHeight="1" x14ac:dyDescent="0.2">
      <c r="A70" s="26" t="s">
        <v>83</v>
      </c>
      <c r="B70" s="26" t="s">
        <v>20</v>
      </c>
      <c r="C70" s="26" t="s">
        <v>103</v>
      </c>
      <c r="D70" s="26" t="s">
        <v>20</v>
      </c>
      <c r="E70" s="26" t="s">
        <v>20</v>
      </c>
      <c r="F70" s="26">
        <v>9.1</v>
      </c>
      <c r="G70" s="26" t="s">
        <v>20</v>
      </c>
      <c r="H70" s="27">
        <v>72.360799999999998</v>
      </c>
      <c r="I70" s="26">
        <f t="shared" ref="I70:I88" si="3">F70+0.1</f>
        <v>9.1999999999999993</v>
      </c>
      <c r="J70" s="26" t="s">
        <v>20</v>
      </c>
      <c r="K70" s="27">
        <v>73.200199999999995</v>
      </c>
      <c r="L70" s="30"/>
    </row>
    <row r="71" spans="1:12" ht="18" customHeight="1" x14ac:dyDescent="0.2">
      <c r="A71" s="26" t="s">
        <v>83</v>
      </c>
      <c r="B71" s="26" t="s">
        <v>20</v>
      </c>
      <c r="C71" s="26" t="s">
        <v>104</v>
      </c>
      <c r="D71" s="26" t="s">
        <v>20</v>
      </c>
      <c r="E71" s="26" t="s">
        <v>20</v>
      </c>
      <c r="F71" s="26">
        <v>18.100000000000001</v>
      </c>
      <c r="G71" s="27" t="s">
        <v>20</v>
      </c>
      <c r="H71" s="27">
        <v>69.025499999999994</v>
      </c>
      <c r="I71" s="26">
        <f t="shared" si="3"/>
        <v>18.200000000000003</v>
      </c>
      <c r="J71" s="27" t="s">
        <v>20</v>
      </c>
      <c r="K71" s="27">
        <v>70.650300000000001</v>
      </c>
      <c r="L71" s="30"/>
    </row>
    <row r="72" spans="1:12" ht="18" customHeight="1" x14ac:dyDescent="0.2">
      <c r="A72" s="26" t="s">
        <v>83</v>
      </c>
      <c r="B72" s="26" t="s">
        <v>20</v>
      </c>
      <c r="C72" s="26" t="s">
        <v>105</v>
      </c>
      <c r="D72" s="26" t="s">
        <v>20</v>
      </c>
      <c r="E72" s="26" t="s">
        <v>20</v>
      </c>
      <c r="F72" s="26">
        <v>11.1</v>
      </c>
      <c r="G72" s="27" t="s">
        <v>20</v>
      </c>
      <c r="H72" s="27">
        <v>74.247399999999999</v>
      </c>
      <c r="I72" s="26">
        <f t="shared" si="3"/>
        <v>11.2</v>
      </c>
      <c r="J72" s="27" t="s">
        <v>20</v>
      </c>
      <c r="K72" s="27">
        <v>70.771199999999993</v>
      </c>
      <c r="L72" s="30"/>
    </row>
    <row r="73" spans="1:12" ht="18" customHeight="1" x14ac:dyDescent="0.2">
      <c r="A73" s="26" t="s">
        <v>83</v>
      </c>
      <c r="B73" s="26" t="s">
        <v>20</v>
      </c>
      <c r="C73" s="26" t="s">
        <v>106</v>
      </c>
      <c r="D73" s="26" t="s">
        <v>20</v>
      </c>
      <c r="E73" s="26" t="s">
        <v>20</v>
      </c>
      <c r="F73" s="26">
        <v>16.100000000000001</v>
      </c>
      <c r="G73" s="27" t="s">
        <v>20</v>
      </c>
      <c r="H73" s="27">
        <v>68.990499999999997</v>
      </c>
      <c r="I73" s="26">
        <f t="shared" si="3"/>
        <v>16.200000000000003</v>
      </c>
      <c r="J73" s="27" t="s">
        <v>20</v>
      </c>
      <c r="K73" s="27">
        <v>69.906300000000002</v>
      </c>
      <c r="L73" s="61" t="s">
        <v>102</v>
      </c>
    </row>
    <row r="74" spans="1:12" ht="18" customHeight="1" x14ac:dyDescent="0.2">
      <c r="A74" s="26" t="s">
        <v>83</v>
      </c>
      <c r="B74" s="26" t="s">
        <v>20</v>
      </c>
      <c r="C74" s="26" t="s">
        <v>107</v>
      </c>
      <c r="D74" s="26" t="s">
        <v>20</v>
      </c>
      <c r="E74" s="26" t="s">
        <v>20</v>
      </c>
      <c r="F74" s="26">
        <v>7.1</v>
      </c>
      <c r="G74" s="27" t="s">
        <v>20</v>
      </c>
      <c r="H74" s="27">
        <v>73.387500000000003</v>
      </c>
      <c r="I74" s="26">
        <f t="shared" si="3"/>
        <v>7.1999999999999993</v>
      </c>
      <c r="J74" s="27" t="s">
        <v>20</v>
      </c>
      <c r="K74" s="27">
        <v>73.216800000000006</v>
      </c>
      <c r="L74" s="30"/>
    </row>
    <row r="75" spans="1:12" ht="18" customHeight="1" x14ac:dyDescent="0.2">
      <c r="A75" s="26" t="s">
        <v>83</v>
      </c>
      <c r="B75" s="26" t="s">
        <v>20</v>
      </c>
      <c r="C75" s="26" t="s">
        <v>108</v>
      </c>
      <c r="D75" s="26" t="s">
        <v>20</v>
      </c>
      <c r="E75" s="26" t="s">
        <v>20</v>
      </c>
      <c r="F75" s="26">
        <v>14.1</v>
      </c>
      <c r="G75" s="27" t="s">
        <v>20</v>
      </c>
      <c r="H75" s="27">
        <v>69.092100000000002</v>
      </c>
      <c r="I75" s="26">
        <f t="shared" si="3"/>
        <v>14.2</v>
      </c>
      <c r="J75" s="27" t="s">
        <v>20</v>
      </c>
      <c r="K75" s="27">
        <v>69.504300000000001</v>
      </c>
      <c r="L75" s="30"/>
    </row>
    <row r="76" spans="1:12" ht="18" customHeight="1" x14ac:dyDescent="0.2">
      <c r="A76" s="26" t="s">
        <v>83</v>
      </c>
      <c r="B76" s="26" t="s">
        <v>20</v>
      </c>
      <c r="C76" s="26" t="s">
        <v>109</v>
      </c>
      <c r="D76" s="26" t="s">
        <v>20</v>
      </c>
      <c r="E76" s="26" t="s">
        <v>20</v>
      </c>
      <c r="F76" s="26">
        <v>23.1</v>
      </c>
      <c r="G76" s="27" t="s">
        <v>20</v>
      </c>
      <c r="H76" s="27">
        <v>72.379000000000005</v>
      </c>
      <c r="I76" s="26">
        <f t="shared" si="3"/>
        <v>23.200000000000003</v>
      </c>
      <c r="J76" s="27" t="s">
        <v>20</v>
      </c>
      <c r="K76" s="27">
        <v>71.448400000000007</v>
      </c>
      <c r="L76" s="30"/>
    </row>
    <row r="77" spans="1:12" ht="18" customHeight="1" x14ac:dyDescent="0.2">
      <c r="A77" s="26" t="s">
        <v>83</v>
      </c>
      <c r="B77" s="26" t="s">
        <v>20</v>
      </c>
      <c r="C77" s="26" t="s">
        <v>110</v>
      </c>
      <c r="D77" s="26" t="s">
        <v>20</v>
      </c>
      <c r="E77" s="26" t="s">
        <v>20</v>
      </c>
      <c r="F77" s="26">
        <v>13.1</v>
      </c>
      <c r="G77" s="27" t="s">
        <v>20</v>
      </c>
      <c r="H77" s="27">
        <v>69.080799999999996</v>
      </c>
      <c r="I77" s="26">
        <f t="shared" si="3"/>
        <v>13.2</v>
      </c>
      <c r="J77" s="27" t="s">
        <v>20</v>
      </c>
      <c r="K77" s="27">
        <v>69.244799999999998</v>
      </c>
      <c r="L77" s="25"/>
    </row>
    <row r="78" spans="1:12" ht="18" customHeight="1" x14ac:dyDescent="0.2">
      <c r="A78" s="26" t="s">
        <v>83</v>
      </c>
      <c r="B78" s="26" t="s">
        <v>20</v>
      </c>
      <c r="C78" s="26" t="s">
        <v>111</v>
      </c>
      <c r="D78" s="26" t="s">
        <v>20</v>
      </c>
      <c r="E78" s="26" t="s">
        <v>20</v>
      </c>
      <c r="F78" s="26">
        <v>19.100000000000001</v>
      </c>
      <c r="G78" s="27" t="s">
        <v>20</v>
      </c>
      <c r="H78" s="27">
        <v>72.267300000000006</v>
      </c>
      <c r="I78" s="26">
        <f t="shared" si="3"/>
        <v>19.200000000000003</v>
      </c>
      <c r="J78" s="27" t="s">
        <v>20</v>
      </c>
      <c r="K78" s="27">
        <v>72.281099999999995</v>
      </c>
      <c r="L78" s="30"/>
    </row>
    <row r="79" spans="1:12" ht="18" customHeight="1" x14ac:dyDescent="0.2">
      <c r="A79" s="26" t="s">
        <v>83</v>
      </c>
      <c r="B79" s="26" t="s">
        <v>20</v>
      </c>
      <c r="C79" s="26" t="s">
        <v>112</v>
      </c>
      <c r="D79" s="26" t="s">
        <v>20</v>
      </c>
      <c r="E79" s="26" t="s">
        <v>20</v>
      </c>
      <c r="F79" s="26">
        <v>15.1</v>
      </c>
      <c r="G79" s="27" t="s">
        <v>20</v>
      </c>
      <c r="H79" s="27">
        <v>69.083600000000004</v>
      </c>
      <c r="I79" s="26">
        <f t="shared" si="3"/>
        <v>15.2</v>
      </c>
      <c r="J79" s="27" t="s">
        <v>20</v>
      </c>
      <c r="K79" s="27">
        <v>67.394800000000004</v>
      </c>
      <c r="L79" s="30"/>
    </row>
    <row r="80" spans="1:12" ht="18" customHeight="1" x14ac:dyDescent="0.2">
      <c r="A80" s="26" t="s">
        <v>83</v>
      </c>
      <c r="B80" s="26" t="s">
        <v>20</v>
      </c>
      <c r="C80" s="26" t="s">
        <v>113</v>
      </c>
      <c r="D80" s="26" t="s">
        <v>20</v>
      </c>
      <c r="E80" s="26" t="s">
        <v>20</v>
      </c>
      <c r="F80" s="26">
        <v>20.100000000000001</v>
      </c>
      <c r="G80" s="27" t="s">
        <v>20</v>
      </c>
      <c r="H80" s="27">
        <v>71.409400000000005</v>
      </c>
      <c r="I80" s="26">
        <f t="shared" si="3"/>
        <v>20.200000000000003</v>
      </c>
      <c r="J80" s="27" t="s">
        <v>20</v>
      </c>
      <c r="K80" s="27">
        <v>73.740300000000005</v>
      </c>
      <c r="L80" s="30"/>
    </row>
    <row r="81" spans="1:12" ht="18" customHeight="1" x14ac:dyDescent="0.2">
      <c r="A81" s="26" t="s">
        <v>83</v>
      </c>
      <c r="B81" s="26" t="s">
        <v>20</v>
      </c>
      <c r="C81" s="26" t="s">
        <v>114</v>
      </c>
      <c r="D81" s="26" t="s">
        <v>20</v>
      </c>
      <c r="E81" s="26" t="s">
        <v>20</v>
      </c>
      <c r="F81" s="26">
        <v>8.1</v>
      </c>
      <c r="G81" s="27" t="s">
        <v>20</v>
      </c>
      <c r="H81" s="27">
        <v>73.948400000000007</v>
      </c>
      <c r="I81" s="26">
        <f t="shared" si="3"/>
        <v>8.1999999999999993</v>
      </c>
      <c r="J81" s="27" t="s">
        <v>20</v>
      </c>
      <c r="K81" s="27">
        <v>68.642399999999995</v>
      </c>
      <c r="L81" s="30"/>
    </row>
    <row r="82" spans="1:12" ht="18" customHeight="1" x14ac:dyDescent="0.2">
      <c r="A82" s="26" t="s">
        <v>83</v>
      </c>
      <c r="B82" s="26" t="s">
        <v>20</v>
      </c>
      <c r="C82" s="26" t="s">
        <v>115</v>
      </c>
      <c r="D82" s="26" t="s">
        <v>20</v>
      </c>
      <c r="E82" s="26" t="s">
        <v>20</v>
      </c>
      <c r="F82" s="26">
        <v>10.1</v>
      </c>
      <c r="G82" s="27" t="s">
        <v>20</v>
      </c>
      <c r="H82" s="27">
        <v>73.190600000000003</v>
      </c>
      <c r="I82" s="26">
        <f t="shared" si="3"/>
        <v>10.199999999999999</v>
      </c>
      <c r="J82" s="27" t="s">
        <v>20</v>
      </c>
      <c r="K82" s="27">
        <v>72.588899999999995</v>
      </c>
      <c r="L82" s="30"/>
    </row>
    <row r="83" spans="1:12" ht="18" customHeight="1" x14ac:dyDescent="0.2">
      <c r="A83" s="26" t="s">
        <v>83</v>
      </c>
      <c r="B83" s="26" t="s">
        <v>20</v>
      </c>
      <c r="C83" s="26" t="s">
        <v>116</v>
      </c>
      <c r="D83" s="26" t="s">
        <v>20</v>
      </c>
      <c r="E83" s="26" t="s">
        <v>20</v>
      </c>
      <c r="F83" s="26">
        <v>21.1</v>
      </c>
      <c r="G83" s="27" t="s">
        <v>20</v>
      </c>
      <c r="H83" s="27">
        <v>73.613</v>
      </c>
      <c r="I83" s="26">
        <f t="shared" si="3"/>
        <v>21.200000000000003</v>
      </c>
      <c r="J83" s="27" t="s">
        <v>20</v>
      </c>
      <c r="K83" s="27">
        <v>72.004800000000003</v>
      </c>
      <c r="L83" s="61" t="s">
        <v>102</v>
      </c>
    </row>
    <row r="84" spans="1:12" ht="18" customHeight="1" x14ac:dyDescent="0.2">
      <c r="A84" s="26" t="s">
        <v>83</v>
      </c>
      <c r="B84" s="26" t="s">
        <v>20</v>
      </c>
      <c r="C84" s="26" t="s">
        <v>117</v>
      </c>
      <c r="D84" s="26" t="s">
        <v>20</v>
      </c>
      <c r="E84" s="26" t="s">
        <v>20</v>
      </c>
      <c r="F84" s="26">
        <v>26.1</v>
      </c>
      <c r="G84" s="27" t="s">
        <v>20</v>
      </c>
      <c r="H84" s="27">
        <v>71.6066</v>
      </c>
      <c r="I84" s="26">
        <f t="shared" si="3"/>
        <v>26.200000000000003</v>
      </c>
      <c r="J84" s="27" t="s">
        <v>20</v>
      </c>
      <c r="K84" s="27">
        <v>68.430700000000002</v>
      </c>
      <c r="L84" s="30"/>
    </row>
    <row r="85" spans="1:12" ht="18" customHeight="1" x14ac:dyDescent="0.2">
      <c r="A85" s="26" t="s">
        <v>83</v>
      </c>
      <c r="B85" s="26" t="s">
        <v>20</v>
      </c>
      <c r="C85" s="26" t="s">
        <v>118</v>
      </c>
      <c r="D85" s="26" t="s">
        <v>20</v>
      </c>
      <c r="E85" s="26" t="s">
        <v>20</v>
      </c>
      <c r="F85" s="26">
        <v>24.1</v>
      </c>
      <c r="G85" s="27" t="s">
        <v>20</v>
      </c>
      <c r="H85" s="27">
        <v>71.749399999999994</v>
      </c>
      <c r="I85" s="26">
        <f t="shared" si="3"/>
        <v>24.200000000000003</v>
      </c>
      <c r="J85" s="27" t="s">
        <v>20</v>
      </c>
      <c r="K85" s="27">
        <v>71.211200000000005</v>
      </c>
      <c r="L85" s="61" t="s">
        <v>102</v>
      </c>
    </row>
    <row r="86" spans="1:12" ht="18" customHeight="1" x14ac:dyDescent="0.2">
      <c r="A86" s="26" t="s">
        <v>83</v>
      </c>
      <c r="B86" s="26" t="s">
        <v>20</v>
      </c>
      <c r="C86" s="26" t="s">
        <v>119</v>
      </c>
      <c r="D86" s="26" t="s">
        <v>20</v>
      </c>
      <c r="E86" s="26" t="s">
        <v>20</v>
      </c>
      <c r="F86" s="26">
        <v>4.0999999999999996</v>
      </c>
      <c r="G86" s="27" t="s">
        <v>20</v>
      </c>
      <c r="H86" s="27">
        <v>71.772099999999995</v>
      </c>
      <c r="I86" s="26">
        <f t="shared" si="3"/>
        <v>4.1999999999999993</v>
      </c>
      <c r="J86" s="27" t="s">
        <v>20</v>
      </c>
      <c r="K86" s="27">
        <v>67.419499999999999</v>
      </c>
      <c r="L86" s="30"/>
    </row>
    <row r="87" spans="1:12" ht="18" customHeight="1" x14ac:dyDescent="0.2">
      <c r="A87" s="26" t="s">
        <v>83</v>
      </c>
      <c r="B87" s="26" t="s">
        <v>20</v>
      </c>
      <c r="C87" s="26" t="s">
        <v>120</v>
      </c>
      <c r="D87" s="26" t="s">
        <v>20</v>
      </c>
      <c r="E87" s="26" t="s">
        <v>20</v>
      </c>
      <c r="F87" s="26">
        <v>12.1</v>
      </c>
      <c r="G87" s="27" t="s">
        <v>20</v>
      </c>
      <c r="H87" s="27">
        <v>73.153700000000001</v>
      </c>
      <c r="I87" s="26">
        <f t="shared" si="3"/>
        <v>12.2</v>
      </c>
      <c r="J87" s="27" t="s">
        <v>20</v>
      </c>
      <c r="K87" s="27">
        <v>73.828100000000006</v>
      </c>
      <c r="L87" s="30"/>
    </row>
    <row r="88" spans="1:12" ht="18" customHeight="1" x14ac:dyDescent="0.2">
      <c r="A88" s="26" t="s">
        <v>20</v>
      </c>
      <c r="B88" s="26" t="s">
        <v>20</v>
      </c>
      <c r="C88" s="26" t="s">
        <v>52</v>
      </c>
      <c r="D88" s="26" t="s">
        <v>20</v>
      </c>
      <c r="E88" s="26" t="s">
        <v>20</v>
      </c>
      <c r="F88" s="26">
        <v>1.1000000000000001</v>
      </c>
      <c r="G88" s="26" t="s">
        <v>20</v>
      </c>
      <c r="H88" s="27">
        <v>74.87</v>
      </c>
      <c r="I88" s="26">
        <f t="shared" si="3"/>
        <v>1.2000000000000002</v>
      </c>
      <c r="J88" s="27" t="s">
        <v>20</v>
      </c>
      <c r="K88" s="27">
        <v>67.733599999999996</v>
      </c>
      <c r="L88" s="30"/>
    </row>
    <row r="90" spans="1:12" ht="18" customHeight="1" x14ac:dyDescent="0.2">
      <c r="A90" s="58">
        <v>42132</v>
      </c>
      <c r="B90" s="9" t="s">
        <v>5</v>
      </c>
      <c r="C90" s="9" t="s">
        <v>6</v>
      </c>
      <c r="D90" s="9" t="s">
        <v>7</v>
      </c>
      <c r="E90" s="9" t="s">
        <v>7</v>
      </c>
      <c r="F90" s="10" t="s">
        <v>8</v>
      </c>
      <c r="G90" s="11" t="s">
        <v>9</v>
      </c>
      <c r="H90" s="11" t="s">
        <v>10</v>
      </c>
      <c r="I90" s="8" t="s">
        <v>8</v>
      </c>
      <c r="J90" s="11" t="s">
        <v>9</v>
      </c>
      <c r="K90" s="11" t="s">
        <v>11</v>
      </c>
      <c r="L90" s="60">
        <v>42135</v>
      </c>
    </row>
    <row r="91" spans="1:12" ht="18" customHeight="1" x14ac:dyDescent="0.2">
      <c r="A91" s="13" t="s">
        <v>62</v>
      </c>
      <c r="B91" s="13" t="s">
        <v>14</v>
      </c>
      <c r="C91" s="13" t="s">
        <v>15</v>
      </c>
      <c r="D91" s="13" t="s">
        <v>16</v>
      </c>
      <c r="E91" s="13" t="s">
        <v>17</v>
      </c>
      <c r="F91" s="14" t="s">
        <v>16</v>
      </c>
      <c r="G91" s="14" t="s">
        <v>16</v>
      </c>
      <c r="H91" s="15" t="s">
        <v>18</v>
      </c>
      <c r="I91" s="12" t="s">
        <v>17</v>
      </c>
      <c r="J91" s="12" t="s">
        <v>17</v>
      </c>
      <c r="K91" s="15" t="s">
        <v>18</v>
      </c>
      <c r="L91" s="16" t="s">
        <v>64</v>
      </c>
    </row>
    <row r="92" spans="1:12" ht="18" customHeight="1" x14ac:dyDescent="0.2">
      <c r="A92" s="26" t="s">
        <v>121</v>
      </c>
      <c r="B92" s="26" t="s">
        <v>20</v>
      </c>
      <c r="C92" s="26" t="s">
        <v>137</v>
      </c>
      <c r="D92" s="26" t="s">
        <v>20</v>
      </c>
      <c r="E92" s="26" t="s">
        <v>20</v>
      </c>
      <c r="F92" s="26">
        <v>18.100000000000001</v>
      </c>
      <c r="G92" s="26" t="s">
        <v>20</v>
      </c>
      <c r="H92" s="27">
        <v>69.379499999999993</v>
      </c>
      <c r="I92" s="26">
        <f t="shared" ref="I92:I110" si="4">F92+0.1</f>
        <v>18.200000000000003</v>
      </c>
      <c r="J92" s="26" t="s">
        <v>20</v>
      </c>
      <c r="K92" s="27">
        <v>70.8904</v>
      </c>
      <c r="L92" s="62"/>
    </row>
    <row r="93" spans="1:12" ht="18" customHeight="1" x14ac:dyDescent="0.2">
      <c r="A93" s="26" t="s">
        <v>121</v>
      </c>
      <c r="B93" s="26" t="s">
        <v>20</v>
      </c>
      <c r="C93" s="26" t="s">
        <v>138</v>
      </c>
      <c r="D93" s="26" t="s">
        <v>20</v>
      </c>
      <c r="E93" s="26" t="s">
        <v>20</v>
      </c>
      <c r="F93" s="26">
        <v>13.1</v>
      </c>
      <c r="G93" s="27" t="s">
        <v>20</v>
      </c>
      <c r="H93" s="27">
        <v>69.302700000000002</v>
      </c>
      <c r="I93" s="26">
        <f t="shared" si="4"/>
        <v>13.2</v>
      </c>
      <c r="J93" s="27" t="s">
        <v>20</v>
      </c>
      <c r="K93" s="27">
        <v>69.419700000000006</v>
      </c>
      <c r="L93" s="62"/>
    </row>
    <row r="94" spans="1:12" ht="18" customHeight="1" x14ac:dyDescent="0.2">
      <c r="A94" s="26" t="s">
        <v>121</v>
      </c>
      <c r="B94" s="26" t="s">
        <v>20</v>
      </c>
      <c r="C94" s="26" t="s">
        <v>139</v>
      </c>
      <c r="D94" s="26" t="s">
        <v>20</v>
      </c>
      <c r="E94" s="26" t="s">
        <v>20</v>
      </c>
      <c r="F94" s="26">
        <v>15.1</v>
      </c>
      <c r="G94" s="27" t="s">
        <v>20</v>
      </c>
      <c r="H94" s="27">
        <v>69.302499999999995</v>
      </c>
      <c r="I94" s="26">
        <f t="shared" si="4"/>
        <v>15.2</v>
      </c>
      <c r="J94" s="27" t="s">
        <v>20</v>
      </c>
      <c r="K94" s="27">
        <v>67.586200000000005</v>
      </c>
      <c r="L94" s="62"/>
    </row>
    <row r="95" spans="1:12" ht="18" customHeight="1" x14ac:dyDescent="0.2">
      <c r="A95" s="26" t="s">
        <v>121</v>
      </c>
      <c r="B95" s="26" t="s">
        <v>20</v>
      </c>
      <c r="C95" s="26" t="s">
        <v>140</v>
      </c>
      <c r="D95" s="26" t="s">
        <v>20</v>
      </c>
      <c r="E95" s="26" t="s">
        <v>20</v>
      </c>
      <c r="F95" s="26">
        <v>9.1</v>
      </c>
      <c r="G95" s="27" t="s">
        <v>20</v>
      </c>
      <c r="H95" s="27">
        <v>72.3626</v>
      </c>
      <c r="I95" s="26">
        <f t="shared" si="4"/>
        <v>9.1999999999999993</v>
      </c>
      <c r="J95" s="27" t="s">
        <v>20</v>
      </c>
      <c r="K95" s="27">
        <v>73.2059</v>
      </c>
      <c r="L95" s="63"/>
    </row>
    <row r="96" spans="1:12" ht="18" customHeight="1" x14ac:dyDescent="0.2">
      <c r="A96" s="26" t="s">
        <v>121</v>
      </c>
      <c r="B96" s="26" t="s">
        <v>20</v>
      </c>
      <c r="C96" s="26" t="s">
        <v>141</v>
      </c>
      <c r="D96" s="26" t="s">
        <v>20</v>
      </c>
      <c r="E96" s="26" t="s">
        <v>20</v>
      </c>
      <c r="F96" s="26">
        <v>10.1</v>
      </c>
      <c r="G96" s="27" t="s">
        <v>20</v>
      </c>
      <c r="H96" s="27">
        <v>73.2316</v>
      </c>
      <c r="I96" s="26">
        <f t="shared" si="4"/>
        <v>10.199999999999999</v>
      </c>
      <c r="J96" s="27" t="s">
        <v>20</v>
      </c>
      <c r="K96" s="27">
        <v>72.648099999999999</v>
      </c>
      <c r="L96" s="62"/>
    </row>
    <row r="97" spans="1:12" ht="18" customHeight="1" x14ac:dyDescent="0.2">
      <c r="A97" s="26" t="s">
        <v>121</v>
      </c>
      <c r="B97" s="26" t="s">
        <v>20</v>
      </c>
      <c r="C97" s="26" t="s">
        <v>142</v>
      </c>
      <c r="D97" s="26" t="s">
        <v>20</v>
      </c>
      <c r="E97" s="26" t="s">
        <v>20</v>
      </c>
      <c r="F97" s="26">
        <v>24.1</v>
      </c>
      <c r="G97" s="27" t="s">
        <v>20</v>
      </c>
      <c r="H97" s="27">
        <v>71.644900000000007</v>
      </c>
      <c r="I97" s="26">
        <f t="shared" si="4"/>
        <v>24.200000000000003</v>
      </c>
      <c r="J97" s="27" t="s">
        <v>20</v>
      </c>
      <c r="K97" s="27">
        <v>71.158799999999999</v>
      </c>
      <c r="L97" s="62"/>
    </row>
    <row r="98" spans="1:12" ht="18" customHeight="1" x14ac:dyDescent="0.2">
      <c r="A98" s="26" t="s">
        <v>121</v>
      </c>
      <c r="B98" s="26" t="s">
        <v>20</v>
      </c>
      <c r="C98" s="26" t="s">
        <v>143</v>
      </c>
      <c r="D98" s="26" t="s">
        <v>20</v>
      </c>
      <c r="E98" s="26" t="s">
        <v>20</v>
      </c>
      <c r="F98" s="26">
        <v>11.1</v>
      </c>
      <c r="G98" s="27" t="s">
        <v>20</v>
      </c>
      <c r="H98" s="27">
        <v>74.106999999999999</v>
      </c>
      <c r="I98" s="26">
        <f t="shared" si="4"/>
        <v>11.2</v>
      </c>
      <c r="J98" s="27" t="s">
        <v>20</v>
      </c>
      <c r="K98" s="27">
        <v>70.722800000000007</v>
      </c>
      <c r="L98" s="62"/>
    </row>
    <row r="99" spans="1:12" ht="18" customHeight="1" x14ac:dyDescent="0.2">
      <c r="A99" s="26" t="s">
        <v>121</v>
      </c>
      <c r="B99" s="26" t="s">
        <v>20</v>
      </c>
      <c r="C99" s="26" t="s">
        <v>144</v>
      </c>
      <c r="D99" s="26" t="s">
        <v>20</v>
      </c>
      <c r="E99" s="26" t="s">
        <v>20</v>
      </c>
      <c r="F99" s="26">
        <v>20.100000000000001</v>
      </c>
      <c r="G99" s="27" t="s">
        <v>20</v>
      </c>
      <c r="H99" s="27">
        <v>71.440700000000007</v>
      </c>
      <c r="I99" s="26">
        <f t="shared" si="4"/>
        <v>20.200000000000003</v>
      </c>
      <c r="J99" s="27" t="s">
        <v>20</v>
      </c>
      <c r="K99" s="27">
        <v>73.783600000000007</v>
      </c>
      <c r="L99" s="64"/>
    </row>
    <row r="100" spans="1:12" ht="18" customHeight="1" x14ac:dyDescent="0.2">
      <c r="A100" s="26" t="s">
        <v>121</v>
      </c>
      <c r="B100" s="26" t="s">
        <v>20</v>
      </c>
      <c r="C100" s="26" t="s">
        <v>145</v>
      </c>
      <c r="D100" s="26" t="s">
        <v>20</v>
      </c>
      <c r="E100" s="26" t="s">
        <v>20</v>
      </c>
      <c r="F100" s="26">
        <v>8.1</v>
      </c>
      <c r="G100" s="27" t="s">
        <v>20</v>
      </c>
      <c r="H100" s="27">
        <v>74.271299999999997</v>
      </c>
      <c r="I100" s="26">
        <f t="shared" si="4"/>
        <v>8.1999999999999993</v>
      </c>
      <c r="J100" s="27" t="s">
        <v>20</v>
      </c>
      <c r="K100" s="27">
        <v>68.886499999999998</v>
      </c>
      <c r="L100" s="62"/>
    </row>
    <row r="101" spans="1:12" ht="18" customHeight="1" x14ac:dyDescent="0.2">
      <c r="A101" s="26" t="s">
        <v>121</v>
      </c>
      <c r="B101" s="26" t="s">
        <v>20</v>
      </c>
      <c r="C101" s="26" t="s">
        <v>146</v>
      </c>
      <c r="D101" s="26" t="s">
        <v>20</v>
      </c>
      <c r="E101" s="26" t="s">
        <v>20</v>
      </c>
      <c r="F101" s="26">
        <v>7.1</v>
      </c>
      <c r="G101" s="27" t="s">
        <v>20</v>
      </c>
      <c r="H101" s="27">
        <v>73.622299999999996</v>
      </c>
      <c r="I101" s="26">
        <f t="shared" si="4"/>
        <v>7.1999999999999993</v>
      </c>
      <c r="J101" s="27" t="s">
        <v>20</v>
      </c>
      <c r="K101" s="27">
        <v>73.465199999999996</v>
      </c>
      <c r="L101" s="62"/>
    </row>
    <row r="102" spans="1:12" ht="18" customHeight="1" x14ac:dyDescent="0.2">
      <c r="A102" s="26" t="s">
        <v>121</v>
      </c>
      <c r="B102" s="26" t="s">
        <v>20</v>
      </c>
      <c r="C102" s="26" t="s">
        <v>147</v>
      </c>
      <c r="D102" s="26" t="s">
        <v>20</v>
      </c>
      <c r="E102" s="26" t="s">
        <v>20</v>
      </c>
      <c r="F102" s="26">
        <v>4.0999999999999996</v>
      </c>
      <c r="G102" s="27" t="s">
        <v>20</v>
      </c>
      <c r="H102" s="27">
        <v>71.777000000000001</v>
      </c>
      <c r="I102" s="26">
        <f t="shared" si="4"/>
        <v>4.1999999999999993</v>
      </c>
      <c r="J102" s="27" t="s">
        <v>20</v>
      </c>
      <c r="K102" s="27">
        <v>67.44</v>
      </c>
      <c r="L102" s="62"/>
    </row>
    <row r="103" spans="1:12" ht="18" customHeight="1" x14ac:dyDescent="0.2">
      <c r="A103" s="26" t="s">
        <v>121</v>
      </c>
      <c r="B103" s="26" t="s">
        <v>20</v>
      </c>
      <c r="C103" s="26" t="s">
        <v>148</v>
      </c>
      <c r="D103" s="26" t="s">
        <v>20</v>
      </c>
      <c r="E103" s="26" t="s">
        <v>20</v>
      </c>
      <c r="F103" s="26">
        <v>6.1</v>
      </c>
      <c r="G103" s="27" t="s">
        <v>20</v>
      </c>
      <c r="H103" s="27">
        <v>72.385499999999993</v>
      </c>
      <c r="I103" s="26">
        <f t="shared" si="4"/>
        <v>6.1999999999999993</v>
      </c>
      <c r="J103" s="27" t="s">
        <v>20</v>
      </c>
      <c r="K103" s="27">
        <v>70.838499999999996</v>
      </c>
      <c r="L103" s="62"/>
    </row>
    <row r="104" spans="1:12" ht="18" customHeight="1" x14ac:dyDescent="0.2">
      <c r="A104" s="26" t="s">
        <v>121</v>
      </c>
      <c r="B104" s="26" t="s">
        <v>20</v>
      </c>
      <c r="C104" s="26" t="s">
        <v>149</v>
      </c>
      <c r="D104" s="26" t="s">
        <v>20</v>
      </c>
      <c r="E104" s="26" t="s">
        <v>20</v>
      </c>
      <c r="F104" s="26">
        <v>21.1</v>
      </c>
      <c r="G104" s="27" t="s">
        <v>20</v>
      </c>
      <c r="H104" s="27">
        <v>73.814899999999994</v>
      </c>
      <c r="I104" s="26">
        <f t="shared" si="4"/>
        <v>21.200000000000003</v>
      </c>
      <c r="J104" s="27" t="s">
        <v>20</v>
      </c>
      <c r="K104" s="27">
        <v>72.241100000000003</v>
      </c>
      <c r="L104" s="61" t="s">
        <v>102</v>
      </c>
    </row>
    <row r="105" spans="1:12" ht="18" customHeight="1" x14ac:dyDescent="0.2">
      <c r="A105" s="26" t="s">
        <v>121</v>
      </c>
      <c r="B105" s="26" t="s">
        <v>20</v>
      </c>
      <c r="C105" s="26" t="s">
        <v>150</v>
      </c>
      <c r="D105" s="26" t="s">
        <v>20</v>
      </c>
      <c r="E105" s="26" t="s">
        <v>20</v>
      </c>
      <c r="F105" s="26">
        <v>12.1</v>
      </c>
      <c r="G105" s="27" t="s">
        <v>20</v>
      </c>
      <c r="H105" s="27">
        <v>72.963999999999999</v>
      </c>
      <c r="I105" s="26">
        <f t="shared" si="4"/>
        <v>12.2</v>
      </c>
      <c r="J105" s="27" t="s">
        <v>20</v>
      </c>
      <c r="K105" s="27">
        <v>73.677999999999997</v>
      </c>
      <c r="L105" s="63"/>
    </row>
    <row r="106" spans="1:12" ht="18" customHeight="1" x14ac:dyDescent="0.2">
      <c r="A106" s="26" t="s">
        <v>121</v>
      </c>
      <c r="B106" s="26" t="s">
        <v>20</v>
      </c>
      <c r="C106" s="26" t="s">
        <v>151</v>
      </c>
      <c r="D106" s="26" t="s">
        <v>20</v>
      </c>
      <c r="E106" s="26" t="s">
        <v>20</v>
      </c>
      <c r="F106" s="26">
        <v>16.100000000000001</v>
      </c>
      <c r="G106" s="27" t="s">
        <v>20</v>
      </c>
      <c r="H106" s="27">
        <v>69.16</v>
      </c>
      <c r="I106" s="26">
        <f t="shared" si="4"/>
        <v>16.200000000000003</v>
      </c>
      <c r="J106" s="27" t="s">
        <v>20</v>
      </c>
      <c r="K106" s="27">
        <v>70.027299999999997</v>
      </c>
      <c r="L106" s="62"/>
    </row>
    <row r="107" spans="1:12" ht="18" customHeight="1" x14ac:dyDescent="0.2">
      <c r="A107" s="26" t="s">
        <v>121</v>
      </c>
      <c r="B107" s="26" t="s">
        <v>20</v>
      </c>
      <c r="C107" s="26" t="s">
        <v>152</v>
      </c>
      <c r="D107" s="26" t="s">
        <v>20</v>
      </c>
      <c r="E107" s="26" t="s">
        <v>20</v>
      </c>
      <c r="F107" s="26">
        <v>19.100000000000001</v>
      </c>
      <c r="G107" s="27" t="s">
        <v>20</v>
      </c>
      <c r="H107" s="27">
        <v>72.263300000000001</v>
      </c>
      <c r="I107" s="26">
        <f t="shared" si="4"/>
        <v>19.200000000000003</v>
      </c>
      <c r="J107" s="27" t="s">
        <v>20</v>
      </c>
      <c r="K107" s="27">
        <v>72.380300000000005</v>
      </c>
      <c r="L107" s="63"/>
    </row>
    <row r="108" spans="1:12" ht="18" customHeight="1" x14ac:dyDescent="0.2">
      <c r="A108" s="26" t="s">
        <v>121</v>
      </c>
      <c r="B108" s="26" t="s">
        <v>20</v>
      </c>
      <c r="C108" s="26" t="s">
        <v>153</v>
      </c>
      <c r="D108" s="26" t="s">
        <v>20</v>
      </c>
      <c r="E108" s="26" t="s">
        <v>20</v>
      </c>
      <c r="F108" s="26">
        <v>22.1</v>
      </c>
      <c r="G108" s="27" t="s">
        <v>20</v>
      </c>
      <c r="H108" s="27">
        <v>69.031599999999997</v>
      </c>
      <c r="I108" s="26">
        <f t="shared" si="4"/>
        <v>22.200000000000003</v>
      </c>
      <c r="J108" s="27" t="s">
        <v>20</v>
      </c>
      <c r="K108" s="27">
        <v>71.612099999999998</v>
      </c>
      <c r="L108" s="62"/>
    </row>
    <row r="109" spans="1:12" ht="18" customHeight="1" x14ac:dyDescent="0.2">
      <c r="A109" s="26" t="s">
        <v>121</v>
      </c>
      <c r="B109" s="26" t="s">
        <v>20</v>
      </c>
      <c r="C109" s="26" t="s">
        <v>154</v>
      </c>
      <c r="D109" s="26" t="s">
        <v>20</v>
      </c>
      <c r="E109" s="26" t="s">
        <v>20</v>
      </c>
      <c r="F109" s="26">
        <v>1.1000000000000001</v>
      </c>
      <c r="G109" s="27" t="s">
        <v>20</v>
      </c>
      <c r="H109" s="27">
        <v>71.087599999999995</v>
      </c>
      <c r="I109" s="26">
        <f t="shared" si="4"/>
        <v>1.2000000000000002</v>
      </c>
      <c r="J109" s="27" t="s">
        <v>20</v>
      </c>
      <c r="K109" s="27">
        <v>63.836399999999998</v>
      </c>
      <c r="L109" s="62"/>
    </row>
    <row r="110" spans="1:12" ht="18" customHeight="1" x14ac:dyDescent="0.2">
      <c r="A110" s="26" t="s">
        <v>20</v>
      </c>
      <c r="B110" s="26" t="s">
        <v>20</v>
      </c>
      <c r="C110" s="26" t="s">
        <v>52</v>
      </c>
      <c r="D110" s="26" t="s">
        <v>20</v>
      </c>
      <c r="E110" s="26" t="s">
        <v>20</v>
      </c>
      <c r="F110" s="26">
        <v>14.1</v>
      </c>
      <c r="G110" s="26" t="s">
        <v>20</v>
      </c>
      <c r="H110" s="27">
        <v>72.621200000000002</v>
      </c>
      <c r="I110" s="26">
        <f t="shared" si="4"/>
        <v>14.2</v>
      </c>
      <c r="J110" s="27" t="s">
        <v>20</v>
      </c>
      <c r="K110" s="27">
        <v>73.180499999999995</v>
      </c>
      <c r="L110" s="30"/>
    </row>
    <row r="112" spans="1:12" ht="18" customHeight="1" x14ac:dyDescent="0.2">
      <c r="A112" s="58">
        <v>42138</v>
      </c>
      <c r="B112" s="9" t="s">
        <v>5</v>
      </c>
      <c r="C112" s="9" t="s">
        <v>6</v>
      </c>
      <c r="D112" s="9" t="s">
        <v>7</v>
      </c>
      <c r="E112" s="9" t="s">
        <v>7</v>
      </c>
      <c r="F112" s="10" t="s">
        <v>8</v>
      </c>
      <c r="G112" s="11" t="s">
        <v>9</v>
      </c>
      <c r="H112" s="11" t="s">
        <v>10</v>
      </c>
      <c r="I112" s="8" t="s">
        <v>8</v>
      </c>
      <c r="J112" s="11" t="s">
        <v>9</v>
      </c>
      <c r="K112" s="11" t="s">
        <v>11</v>
      </c>
      <c r="L112" s="60">
        <v>42141</v>
      </c>
    </row>
    <row r="113" spans="1:12" ht="18" customHeight="1" x14ac:dyDescent="0.2">
      <c r="A113" s="13" t="s">
        <v>62</v>
      </c>
      <c r="B113" s="13" t="s">
        <v>14</v>
      </c>
      <c r="C113" s="13" t="s">
        <v>15</v>
      </c>
      <c r="D113" s="13" t="s">
        <v>16</v>
      </c>
      <c r="E113" s="13" t="s">
        <v>17</v>
      </c>
      <c r="F113" s="14" t="s">
        <v>16</v>
      </c>
      <c r="G113" s="14" t="s">
        <v>16</v>
      </c>
      <c r="H113" s="15" t="s">
        <v>18</v>
      </c>
      <c r="I113" s="12" t="s">
        <v>17</v>
      </c>
      <c r="J113" s="12" t="s">
        <v>17</v>
      </c>
      <c r="K113" s="15" t="s">
        <v>18</v>
      </c>
      <c r="L113" s="16" t="s">
        <v>64</v>
      </c>
    </row>
    <row r="114" spans="1:12" ht="18" customHeight="1" x14ac:dyDescent="0.2">
      <c r="A114" s="26" t="s">
        <v>121</v>
      </c>
      <c r="B114" s="26" t="s">
        <v>20</v>
      </c>
      <c r="C114" s="26" t="s">
        <v>155</v>
      </c>
      <c r="D114" s="26" t="s">
        <v>20</v>
      </c>
      <c r="E114" s="26" t="s">
        <v>20</v>
      </c>
      <c r="F114" s="26">
        <v>12.1</v>
      </c>
      <c r="G114" s="26" t="s">
        <v>20</v>
      </c>
      <c r="H114" s="27">
        <v>73.026200000000003</v>
      </c>
      <c r="I114" s="26">
        <f t="shared" ref="I114:I127" si="5">F114+0.1</f>
        <v>12.2</v>
      </c>
      <c r="J114" s="26" t="s">
        <v>20</v>
      </c>
      <c r="K114" s="27">
        <v>73.719899999999996</v>
      </c>
      <c r="L114" s="62"/>
    </row>
    <row r="115" spans="1:12" ht="18" customHeight="1" x14ac:dyDescent="0.2">
      <c r="A115" s="26" t="s">
        <v>121</v>
      </c>
      <c r="B115" s="26" t="s">
        <v>20</v>
      </c>
      <c r="C115" s="26" t="s">
        <v>156</v>
      </c>
      <c r="D115" s="26" t="s">
        <v>20</v>
      </c>
      <c r="E115" s="26" t="s">
        <v>20</v>
      </c>
      <c r="F115" s="26">
        <v>16.100000000000001</v>
      </c>
      <c r="G115" s="27" t="s">
        <v>20</v>
      </c>
      <c r="H115" s="27">
        <v>69.1678</v>
      </c>
      <c r="I115" s="26">
        <f t="shared" si="5"/>
        <v>16.200000000000003</v>
      </c>
      <c r="J115" s="27" t="s">
        <v>20</v>
      </c>
      <c r="K115" s="27">
        <v>69.952399999999997</v>
      </c>
      <c r="L115" s="62"/>
    </row>
    <row r="116" spans="1:12" ht="18" customHeight="1" x14ac:dyDescent="0.2">
      <c r="A116" s="26" t="s">
        <v>121</v>
      </c>
      <c r="B116" s="26" t="s">
        <v>20</v>
      </c>
      <c r="C116" s="26" t="s">
        <v>157</v>
      </c>
      <c r="D116" s="26" t="s">
        <v>20</v>
      </c>
      <c r="E116" s="26" t="s">
        <v>20</v>
      </c>
      <c r="F116" s="26">
        <v>14.1</v>
      </c>
      <c r="G116" s="27" t="s">
        <v>20</v>
      </c>
      <c r="H116" s="27">
        <v>69.0869</v>
      </c>
      <c r="I116" s="26">
        <f t="shared" si="5"/>
        <v>14.2</v>
      </c>
      <c r="J116" s="27" t="s">
        <v>20</v>
      </c>
      <c r="K116" s="27">
        <v>69.455299999999994</v>
      </c>
      <c r="L116" s="62"/>
    </row>
    <row r="117" spans="1:12" ht="18" customHeight="1" x14ac:dyDescent="0.2">
      <c r="A117" s="26" t="s">
        <v>121</v>
      </c>
      <c r="B117" s="26" t="s">
        <v>20</v>
      </c>
      <c r="C117" s="26" t="s">
        <v>158</v>
      </c>
      <c r="D117" s="26" t="s">
        <v>20</v>
      </c>
      <c r="E117" s="26" t="s">
        <v>20</v>
      </c>
      <c r="F117" s="26">
        <v>11.1</v>
      </c>
      <c r="G117" s="27" t="s">
        <v>20</v>
      </c>
      <c r="H117" s="27">
        <v>74.296000000000006</v>
      </c>
      <c r="I117" s="26">
        <f t="shared" si="5"/>
        <v>11.2</v>
      </c>
      <c r="J117" s="27" t="s">
        <v>20</v>
      </c>
      <c r="K117" s="27">
        <v>70.865899999999996</v>
      </c>
      <c r="L117" s="63"/>
    </row>
    <row r="118" spans="1:12" ht="18" customHeight="1" x14ac:dyDescent="0.2">
      <c r="A118" s="26" t="s">
        <v>121</v>
      </c>
      <c r="B118" s="26" t="s">
        <v>20</v>
      </c>
      <c r="C118" s="26" t="s">
        <v>159</v>
      </c>
      <c r="D118" s="26" t="s">
        <v>20</v>
      </c>
      <c r="E118" s="26" t="s">
        <v>20</v>
      </c>
      <c r="F118" s="26">
        <v>15.1</v>
      </c>
      <c r="G118" s="27" t="s">
        <v>20</v>
      </c>
      <c r="H118" s="27">
        <v>69.587599999999995</v>
      </c>
      <c r="I118" s="26">
        <f t="shared" si="5"/>
        <v>15.2</v>
      </c>
      <c r="J118" s="27" t="s">
        <v>20</v>
      </c>
      <c r="K118" s="27">
        <v>67.786600000000007</v>
      </c>
      <c r="L118" s="62"/>
    </row>
    <row r="119" spans="1:12" ht="18" customHeight="1" x14ac:dyDescent="0.2">
      <c r="A119" s="26" t="s">
        <v>121</v>
      </c>
      <c r="B119" s="26" t="s">
        <v>20</v>
      </c>
      <c r="C119" s="26" t="s">
        <v>160</v>
      </c>
      <c r="D119" s="26" t="s">
        <v>20</v>
      </c>
      <c r="E119" s="26" t="s">
        <v>20</v>
      </c>
      <c r="F119" s="26">
        <v>10.1</v>
      </c>
      <c r="G119" s="27" t="s">
        <v>20</v>
      </c>
      <c r="H119" s="27">
        <v>73.562700000000007</v>
      </c>
      <c r="I119" s="26">
        <f t="shared" si="5"/>
        <v>10.199999999999999</v>
      </c>
      <c r="J119" s="27" t="s">
        <v>20</v>
      </c>
      <c r="K119" s="27">
        <v>72.906899999999993</v>
      </c>
      <c r="L119" s="62"/>
    </row>
    <row r="120" spans="1:12" ht="18" customHeight="1" x14ac:dyDescent="0.2">
      <c r="A120" s="26" t="s">
        <v>121</v>
      </c>
      <c r="B120" s="26" t="s">
        <v>20</v>
      </c>
      <c r="C120" s="26" t="s">
        <v>161</v>
      </c>
      <c r="D120" s="26" t="s">
        <v>20</v>
      </c>
      <c r="E120" s="26" t="s">
        <v>20</v>
      </c>
      <c r="F120" s="26">
        <v>22.1</v>
      </c>
      <c r="G120" s="27" t="s">
        <v>20</v>
      </c>
      <c r="H120" s="27">
        <v>69.232299999999995</v>
      </c>
      <c r="I120" s="26">
        <f t="shared" si="5"/>
        <v>22.200000000000003</v>
      </c>
      <c r="J120" s="27" t="s">
        <v>20</v>
      </c>
      <c r="K120" s="27">
        <v>71.772099999999995</v>
      </c>
      <c r="L120" s="62"/>
    </row>
    <row r="121" spans="1:12" ht="18" customHeight="1" x14ac:dyDescent="0.2">
      <c r="A121" s="26" t="s">
        <v>121</v>
      </c>
      <c r="B121" s="26" t="s">
        <v>20</v>
      </c>
      <c r="C121" s="26" t="s">
        <v>162</v>
      </c>
      <c r="D121" s="26" t="s">
        <v>20</v>
      </c>
      <c r="E121" s="26" t="s">
        <v>20</v>
      </c>
      <c r="F121" s="26">
        <v>8.1</v>
      </c>
      <c r="G121" s="27" t="s">
        <v>20</v>
      </c>
      <c r="H121" s="27">
        <v>74.059200000000004</v>
      </c>
      <c r="I121" s="26">
        <f t="shared" si="5"/>
        <v>8.1999999999999993</v>
      </c>
      <c r="J121" s="27" t="s">
        <v>20</v>
      </c>
      <c r="K121" s="27">
        <v>68.728899999999996</v>
      </c>
      <c r="L121" s="64"/>
    </row>
    <row r="122" spans="1:12" ht="18" customHeight="1" x14ac:dyDescent="0.2">
      <c r="A122" s="26" t="s">
        <v>121</v>
      </c>
      <c r="B122" s="26" t="s">
        <v>20</v>
      </c>
      <c r="C122" s="26" t="s">
        <v>163</v>
      </c>
      <c r="D122" s="26" t="s">
        <v>20</v>
      </c>
      <c r="E122" s="26" t="s">
        <v>20</v>
      </c>
      <c r="F122" s="26">
        <v>20.100000000000001</v>
      </c>
      <c r="G122" s="27" t="s">
        <v>20</v>
      </c>
      <c r="H122" s="27">
        <v>71.944900000000004</v>
      </c>
      <c r="I122" s="26">
        <f t="shared" si="5"/>
        <v>20.200000000000003</v>
      </c>
      <c r="J122" s="27" t="s">
        <v>20</v>
      </c>
      <c r="K122" s="27">
        <v>74.137</v>
      </c>
      <c r="L122" s="62"/>
    </row>
    <row r="123" spans="1:12" ht="18" customHeight="1" x14ac:dyDescent="0.2">
      <c r="A123" s="26" t="s">
        <v>121</v>
      </c>
      <c r="B123" s="26" t="s">
        <v>20</v>
      </c>
      <c r="C123" s="26" t="s">
        <v>164</v>
      </c>
      <c r="D123" s="26" t="s">
        <v>20</v>
      </c>
      <c r="E123" s="26" t="s">
        <v>20</v>
      </c>
      <c r="F123" s="26">
        <v>21.1</v>
      </c>
      <c r="G123" s="27" t="s">
        <v>20</v>
      </c>
      <c r="H123" s="27">
        <v>73.554299999999998</v>
      </c>
      <c r="I123" s="26">
        <f t="shared" si="5"/>
        <v>21.200000000000003</v>
      </c>
      <c r="J123" s="27" t="s">
        <v>20</v>
      </c>
      <c r="K123" s="27">
        <v>72.026700000000005</v>
      </c>
      <c r="L123" s="62"/>
    </row>
    <row r="124" spans="1:12" ht="18" customHeight="1" x14ac:dyDescent="0.2">
      <c r="A124" s="26" t="s">
        <v>121</v>
      </c>
      <c r="B124" s="26" t="s">
        <v>20</v>
      </c>
      <c r="C124" s="26" t="s">
        <v>165</v>
      </c>
      <c r="D124" s="26" t="s">
        <v>20</v>
      </c>
      <c r="E124" s="26" t="s">
        <v>20</v>
      </c>
      <c r="F124" s="26">
        <v>24.1</v>
      </c>
      <c r="G124" s="27" t="s">
        <v>20</v>
      </c>
      <c r="H124" s="27">
        <v>71.758200000000002</v>
      </c>
      <c r="I124" s="26">
        <f t="shared" si="5"/>
        <v>24.200000000000003</v>
      </c>
      <c r="J124" s="27" t="s">
        <v>20</v>
      </c>
      <c r="K124" s="27">
        <v>71.233500000000006</v>
      </c>
      <c r="L124" s="62"/>
    </row>
    <row r="125" spans="1:12" ht="18" customHeight="1" x14ac:dyDescent="0.2">
      <c r="A125" s="26" t="s">
        <v>121</v>
      </c>
      <c r="B125" s="26" t="s">
        <v>20</v>
      </c>
      <c r="C125" s="26" t="s">
        <v>166</v>
      </c>
      <c r="D125" s="26" t="s">
        <v>20</v>
      </c>
      <c r="E125" s="26" t="s">
        <v>20</v>
      </c>
      <c r="F125" s="26">
        <v>19.100000000000001</v>
      </c>
      <c r="G125" s="27" t="s">
        <v>20</v>
      </c>
      <c r="H125" s="27">
        <v>72.494799999999998</v>
      </c>
      <c r="I125" s="26">
        <f t="shared" si="5"/>
        <v>19.200000000000003</v>
      </c>
      <c r="J125" s="27" t="s">
        <v>20</v>
      </c>
      <c r="K125" s="27">
        <v>72.532399999999996</v>
      </c>
      <c r="L125" s="62"/>
    </row>
    <row r="126" spans="1:12" ht="18" customHeight="1" x14ac:dyDescent="0.2">
      <c r="A126" s="26" t="s">
        <v>121</v>
      </c>
      <c r="B126" s="26" t="s">
        <v>20</v>
      </c>
      <c r="C126" s="26" t="s">
        <v>167</v>
      </c>
      <c r="D126" s="26" t="s">
        <v>20</v>
      </c>
      <c r="E126" s="26" t="s">
        <v>20</v>
      </c>
      <c r="F126" s="26">
        <v>1.1000000000000001</v>
      </c>
      <c r="G126" s="27" t="s">
        <v>20</v>
      </c>
      <c r="H126" s="27">
        <v>71.651799999999994</v>
      </c>
      <c r="I126" s="26">
        <f t="shared" si="5"/>
        <v>1.2000000000000002</v>
      </c>
      <c r="J126" s="27" t="s">
        <v>20</v>
      </c>
      <c r="K126" s="27">
        <v>64.186000000000007</v>
      </c>
      <c r="L126" s="63"/>
    </row>
    <row r="127" spans="1:12" ht="18" customHeight="1" x14ac:dyDescent="0.2">
      <c r="A127" s="26" t="s">
        <v>20</v>
      </c>
      <c r="B127" s="26" t="s">
        <v>20</v>
      </c>
      <c r="C127" s="26" t="s">
        <v>52</v>
      </c>
      <c r="D127" s="26" t="s">
        <v>20</v>
      </c>
      <c r="E127" s="26" t="s">
        <v>20</v>
      </c>
      <c r="F127" s="26">
        <v>18.100000000000001</v>
      </c>
      <c r="G127" s="26" t="s">
        <v>20</v>
      </c>
      <c r="H127" s="27">
        <v>72.578400000000002</v>
      </c>
      <c r="I127" s="26">
        <f t="shared" si="5"/>
        <v>18.200000000000003</v>
      </c>
      <c r="J127" s="27" t="s">
        <v>20</v>
      </c>
      <c r="K127" s="27">
        <v>74.384600000000006</v>
      </c>
      <c r="L127" s="30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7"/>
  <sheetViews>
    <sheetView workbookViewId="0"/>
  </sheetViews>
  <sheetFormatPr defaultRowHeight="11.25" x14ac:dyDescent="0.2"/>
  <cols>
    <col min="1" max="6" width="9.140625" style="3"/>
    <col min="7" max="16384" width="9.140625" style="1"/>
  </cols>
  <sheetData>
    <row r="1" spans="1:18" x14ac:dyDescent="0.2">
      <c r="B1" s="65">
        <v>42058</v>
      </c>
      <c r="C1" s="65">
        <v>42079</v>
      </c>
      <c r="D1" s="65">
        <v>42132</v>
      </c>
      <c r="E1" s="65" t="s">
        <v>168</v>
      </c>
      <c r="F1" s="65"/>
      <c r="I1" s="65">
        <v>42058</v>
      </c>
      <c r="J1" s="65">
        <v>42079</v>
      </c>
      <c r="K1" s="65">
        <v>42132</v>
      </c>
      <c r="L1" s="65" t="s">
        <v>168</v>
      </c>
      <c r="M1" s="65"/>
      <c r="O1" s="65">
        <v>42058</v>
      </c>
      <c r="P1" s="65">
        <v>42079</v>
      </c>
      <c r="Q1" s="65">
        <v>42132</v>
      </c>
      <c r="R1" s="65" t="s">
        <v>168</v>
      </c>
    </row>
    <row r="2" spans="1:18" s="17" customFormat="1" x14ac:dyDescent="0.2">
      <c r="A2" s="2" t="s">
        <v>8</v>
      </c>
      <c r="B2" s="2" t="s">
        <v>0</v>
      </c>
      <c r="C2" s="2" t="s">
        <v>0</v>
      </c>
      <c r="D2" s="2" t="s">
        <v>0</v>
      </c>
      <c r="E2" s="2" t="s">
        <v>0</v>
      </c>
      <c r="F2" s="2"/>
      <c r="H2" s="2" t="s">
        <v>8</v>
      </c>
      <c r="I2" s="2" t="s">
        <v>0</v>
      </c>
      <c r="J2" s="2" t="s">
        <v>0</v>
      </c>
      <c r="K2" s="2" t="s">
        <v>0</v>
      </c>
      <c r="L2" s="2" t="s">
        <v>0</v>
      </c>
      <c r="M2" s="2"/>
      <c r="N2" s="2" t="s">
        <v>8</v>
      </c>
      <c r="O2" s="2" t="s">
        <v>0</v>
      </c>
      <c r="P2" s="2" t="s">
        <v>0</v>
      </c>
      <c r="Q2" s="2" t="s">
        <v>0</v>
      </c>
      <c r="R2" s="2" t="s">
        <v>0</v>
      </c>
    </row>
    <row r="3" spans="1:18" x14ac:dyDescent="0.2">
      <c r="A3" s="3">
        <v>1.1000000000000001</v>
      </c>
      <c r="B3" s="66">
        <v>70.8245</v>
      </c>
      <c r="C3" s="66"/>
      <c r="D3" s="66">
        <v>70.823999999999998</v>
      </c>
      <c r="E3" s="66">
        <f>AVERAGE(B3,C3,D3)</f>
        <v>70.824250000000006</v>
      </c>
      <c r="H3" s="3">
        <v>1.1000000000000001</v>
      </c>
      <c r="I3" s="66">
        <v>70.8245</v>
      </c>
      <c r="J3" s="66"/>
      <c r="K3" s="66">
        <v>70.823999999999998</v>
      </c>
      <c r="L3" s="66">
        <f t="shared" ref="L3:L23" si="0">AVERAGE(I3,J3,K3)</f>
        <v>70.824250000000006</v>
      </c>
      <c r="N3" s="3">
        <v>1.2</v>
      </c>
      <c r="O3" s="66">
        <v>63.6755</v>
      </c>
      <c r="P3" s="66"/>
      <c r="Q3" s="66">
        <v>63.674100000000003</v>
      </c>
      <c r="R3" s="66">
        <f t="shared" ref="R3:R23" si="1">AVERAGE(O3,P3,Q3)</f>
        <v>63.674800000000005</v>
      </c>
    </row>
    <row r="4" spans="1:18" x14ac:dyDescent="0.2">
      <c r="A4" s="3">
        <v>1.2</v>
      </c>
      <c r="B4" s="66">
        <v>63.6755</v>
      </c>
      <c r="C4" s="66"/>
      <c r="D4" s="66">
        <v>63.674100000000003</v>
      </c>
      <c r="E4" s="66">
        <f t="shared" ref="E4:E44" si="2">AVERAGE(B4,C4,D4)</f>
        <v>63.674800000000005</v>
      </c>
      <c r="H4" s="3">
        <v>4.0999999999999996</v>
      </c>
      <c r="I4" s="66">
        <v>71.238799999999998</v>
      </c>
      <c r="J4" s="66"/>
      <c r="K4" s="66">
        <v>71.237899999999996</v>
      </c>
      <c r="L4" s="66">
        <f t="shared" si="0"/>
        <v>71.238349999999997</v>
      </c>
      <c r="N4" s="3">
        <v>4.2</v>
      </c>
      <c r="O4" s="66">
        <v>67.123099999999994</v>
      </c>
      <c r="P4" s="66"/>
      <c r="Q4" s="66">
        <v>67.122600000000006</v>
      </c>
      <c r="R4" s="66">
        <f t="shared" si="1"/>
        <v>67.12285</v>
      </c>
    </row>
    <row r="5" spans="1:18" x14ac:dyDescent="0.2">
      <c r="A5" s="3">
        <v>4.0999999999999996</v>
      </c>
      <c r="B5" s="66">
        <v>71.238799999999998</v>
      </c>
      <c r="C5" s="66"/>
      <c r="D5" s="66">
        <v>71.237899999999996</v>
      </c>
      <c r="E5" s="66">
        <f t="shared" si="2"/>
        <v>71.238349999999997</v>
      </c>
      <c r="H5" s="3">
        <v>6.1</v>
      </c>
      <c r="I5" s="66">
        <v>71.740700000000004</v>
      </c>
      <c r="J5" s="66"/>
      <c r="K5" s="66">
        <v>71.739500000000007</v>
      </c>
      <c r="L5" s="66">
        <f t="shared" si="0"/>
        <v>71.740100000000012</v>
      </c>
      <c r="N5" s="3">
        <v>6.2</v>
      </c>
      <c r="O5" s="66">
        <v>70.403300000000002</v>
      </c>
      <c r="P5" s="66"/>
      <c r="Q5" s="66">
        <v>70.402699999999996</v>
      </c>
      <c r="R5" s="66">
        <f t="shared" si="1"/>
        <v>70.402999999999992</v>
      </c>
    </row>
    <row r="6" spans="1:18" x14ac:dyDescent="0.2">
      <c r="A6" s="3">
        <v>4.2</v>
      </c>
      <c r="B6" s="66">
        <v>67.123099999999994</v>
      </c>
      <c r="C6" s="66"/>
      <c r="D6" s="66">
        <v>67.122600000000006</v>
      </c>
      <c r="E6" s="66">
        <f t="shared" si="2"/>
        <v>67.12285</v>
      </c>
      <c r="H6" s="3">
        <v>7.1</v>
      </c>
      <c r="I6" s="66">
        <v>72.967699999999994</v>
      </c>
      <c r="J6" s="66"/>
      <c r="K6" s="66">
        <v>72.966999999999999</v>
      </c>
      <c r="L6" s="66">
        <f t="shared" si="0"/>
        <v>72.967349999999996</v>
      </c>
      <c r="N6" s="3">
        <v>7.2</v>
      </c>
      <c r="O6" s="66">
        <v>73.035799999999995</v>
      </c>
      <c r="P6" s="66"/>
      <c r="Q6" s="66">
        <v>73.035300000000007</v>
      </c>
      <c r="R6" s="66">
        <f t="shared" si="1"/>
        <v>73.035550000000001</v>
      </c>
    </row>
    <row r="7" spans="1:18" x14ac:dyDescent="0.2">
      <c r="A7" s="3">
        <v>6.1</v>
      </c>
      <c r="B7" s="66">
        <v>71.740700000000004</v>
      </c>
      <c r="C7" s="66"/>
      <c r="D7" s="66">
        <v>71.739500000000007</v>
      </c>
      <c r="E7" s="66">
        <f t="shared" si="2"/>
        <v>71.740100000000012</v>
      </c>
      <c r="H7" s="3">
        <v>8.1</v>
      </c>
      <c r="I7" s="66">
        <v>73.612200000000001</v>
      </c>
      <c r="J7" s="66"/>
      <c r="K7" s="66">
        <v>73.611500000000007</v>
      </c>
      <c r="L7" s="66">
        <f t="shared" si="0"/>
        <v>73.611850000000004</v>
      </c>
      <c r="N7" s="3">
        <v>8.1999999999999993</v>
      </c>
      <c r="O7" s="66">
        <v>68.481899999999996</v>
      </c>
      <c r="P7" s="66"/>
      <c r="Q7" s="66">
        <v>68.481700000000004</v>
      </c>
      <c r="R7" s="66">
        <f t="shared" si="1"/>
        <v>68.481799999999993</v>
      </c>
    </row>
    <row r="8" spans="1:18" x14ac:dyDescent="0.2">
      <c r="A8" s="3">
        <v>6.2</v>
      </c>
      <c r="B8" s="66">
        <v>70.403300000000002</v>
      </c>
      <c r="C8" s="66"/>
      <c r="D8" s="66">
        <v>70.402699999999996</v>
      </c>
      <c r="E8" s="66">
        <f t="shared" si="2"/>
        <v>70.402999999999992</v>
      </c>
      <c r="H8" s="3">
        <v>9.1</v>
      </c>
      <c r="I8" s="66">
        <v>71.958500000000001</v>
      </c>
      <c r="J8" s="66"/>
      <c r="K8" s="66">
        <v>71.957800000000006</v>
      </c>
      <c r="L8" s="66">
        <f t="shared" si="0"/>
        <v>71.958150000000003</v>
      </c>
      <c r="N8" s="3">
        <v>9.1999999999999993</v>
      </c>
      <c r="O8" s="66">
        <v>72.994399999999999</v>
      </c>
      <c r="P8" s="66"/>
      <c r="Q8" s="66">
        <v>72.993200000000002</v>
      </c>
      <c r="R8" s="66">
        <f t="shared" si="1"/>
        <v>72.993799999999993</v>
      </c>
    </row>
    <row r="9" spans="1:18" x14ac:dyDescent="0.2">
      <c r="A9" s="3">
        <v>7.1</v>
      </c>
      <c r="B9" s="66">
        <v>72.967699999999994</v>
      </c>
      <c r="C9" s="66"/>
      <c r="D9" s="66">
        <v>72.966999999999999</v>
      </c>
      <c r="E9" s="66">
        <f t="shared" si="2"/>
        <v>72.967349999999996</v>
      </c>
      <c r="H9" s="3">
        <v>10.1</v>
      </c>
      <c r="I9" s="66">
        <v>72.843400000000003</v>
      </c>
      <c r="J9" s="66"/>
      <c r="K9" s="66">
        <v>72.842500000000001</v>
      </c>
      <c r="L9" s="66">
        <f t="shared" si="0"/>
        <v>72.842950000000002</v>
      </c>
      <c r="N9" s="3">
        <v>10.199999999999999</v>
      </c>
      <c r="O9" s="66">
        <v>72.436400000000006</v>
      </c>
      <c r="P9" s="66"/>
      <c r="Q9" s="66">
        <v>72.4358</v>
      </c>
      <c r="R9" s="66">
        <f t="shared" si="1"/>
        <v>72.43610000000001</v>
      </c>
    </row>
    <row r="10" spans="1:18" x14ac:dyDescent="0.2">
      <c r="A10" s="3">
        <v>7.2</v>
      </c>
      <c r="B10" s="66">
        <v>73.035799999999995</v>
      </c>
      <c r="C10" s="66"/>
      <c r="D10" s="66">
        <v>73.035300000000007</v>
      </c>
      <c r="E10" s="66">
        <f t="shared" si="2"/>
        <v>73.035550000000001</v>
      </c>
      <c r="H10" s="3">
        <v>11.1</v>
      </c>
      <c r="I10" s="66">
        <v>73.760599999999997</v>
      </c>
      <c r="J10" s="66"/>
      <c r="K10" s="66">
        <v>73.759799999999998</v>
      </c>
      <c r="L10" s="66">
        <f t="shared" si="0"/>
        <v>73.760199999999998</v>
      </c>
      <c r="N10" s="3">
        <v>11.2</v>
      </c>
      <c r="O10" s="66">
        <v>70.509900000000002</v>
      </c>
      <c r="P10" s="66"/>
      <c r="Q10" s="66">
        <v>70.509500000000003</v>
      </c>
      <c r="R10" s="66">
        <f t="shared" si="1"/>
        <v>70.509700000000009</v>
      </c>
    </row>
    <row r="11" spans="1:18" x14ac:dyDescent="0.2">
      <c r="A11" s="3">
        <v>8.1</v>
      </c>
      <c r="B11" s="66">
        <v>73.612200000000001</v>
      </c>
      <c r="C11" s="66"/>
      <c r="D11" s="66">
        <v>73.611500000000007</v>
      </c>
      <c r="E11" s="66">
        <f t="shared" si="2"/>
        <v>73.611850000000004</v>
      </c>
      <c r="H11" s="3">
        <v>12.1</v>
      </c>
      <c r="I11" s="66">
        <v>72.456199999999995</v>
      </c>
      <c r="J11" s="66"/>
      <c r="K11" s="66">
        <v>72.455600000000004</v>
      </c>
      <c r="L11" s="66">
        <f t="shared" si="0"/>
        <v>72.4559</v>
      </c>
      <c r="N11" s="3">
        <v>12.2</v>
      </c>
      <c r="O11" s="66">
        <v>73.349699999999999</v>
      </c>
      <c r="P11" s="66"/>
      <c r="Q11" s="66">
        <v>73.349400000000003</v>
      </c>
      <c r="R11" s="66">
        <f t="shared" si="1"/>
        <v>73.349549999999994</v>
      </c>
    </row>
    <row r="12" spans="1:18" x14ac:dyDescent="0.2">
      <c r="A12" s="3">
        <v>8.1999999999999993</v>
      </c>
      <c r="B12" s="66">
        <v>68.481899999999996</v>
      </c>
      <c r="C12" s="66"/>
      <c r="D12" s="66">
        <v>68.481700000000004</v>
      </c>
      <c r="E12" s="66">
        <f t="shared" si="2"/>
        <v>68.481799999999993</v>
      </c>
      <c r="H12" s="3">
        <v>13.1</v>
      </c>
      <c r="I12" s="66">
        <v>68.698800000000006</v>
      </c>
      <c r="J12" s="66"/>
      <c r="K12" s="66">
        <v>68.697800000000001</v>
      </c>
      <c r="L12" s="66">
        <f t="shared" si="0"/>
        <v>68.698300000000003</v>
      </c>
      <c r="N12" s="3">
        <v>13.2</v>
      </c>
      <c r="O12" s="66">
        <v>69.042199999999994</v>
      </c>
      <c r="P12" s="66"/>
      <c r="Q12" s="66">
        <v>69.041700000000006</v>
      </c>
      <c r="R12" s="66">
        <f t="shared" si="1"/>
        <v>69.04195</v>
      </c>
    </row>
    <row r="13" spans="1:18" x14ac:dyDescent="0.2">
      <c r="A13" s="3">
        <v>9.1</v>
      </c>
      <c r="B13" s="66">
        <v>71.958500000000001</v>
      </c>
      <c r="C13" s="66"/>
      <c r="D13" s="66">
        <v>71.957800000000006</v>
      </c>
      <c r="E13" s="66">
        <f t="shared" si="2"/>
        <v>71.958150000000003</v>
      </c>
      <c r="H13" s="3">
        <v>14.1</v>
      </c>
      <c r="I13" s="66">
        <v>68.685000000000002</v>
      </c>
      <c r="J13" s="66"/>
      <c r="K13" s="66">
        <v>68.684600000000003</v>
      </c>
      <c r="L13" s="66">
        <f t="shared" si="0"/>
        <v>68.684799999999996</v>
      </c>
      <c r="N13" s="3">
        <v>14.2</v>
      </c>
      <c r="O13" s="66">
        <v>69.251000000000005</v>
      </c>
      <c r="P13" s="66"/>
      <c r="Q13" s="66">
        <v>69.250399999999999</v>
      </c>
      <c r="R13" s="66">
        <f t="shared" si="1"/>
        <v>69.250699999999995</v>
      </c>
    </row>
    <row r="14" spans="1:18" x14ac:dyDescent="0.2">
      <c r="A14" s="3">
        <v>9.1999999999999993</v>
      </c>
      <c r="B14" s="66">
        <v>72.994399999999999</v>
      </c>
      <c r="C14" s="66"/>
      <c r="D14" s="66">
        <v>72.993200000000002</v>
      </c>
      <c r="E14" s="66">
        <f t="shared" si="2"/>
        <v>72.993799999999993</v>
      </c>
      <c r="H14" s="3">
        <v>15.1</v>
      </c>
      <c r="I14" s="66">
        <v>68.769599999999997</v>
      </c>
      <c r="J14" s="66"/>
      <c r="K14" s="66">
        <v>68.769199999999998</v>
      </c>
      <c r="L14" s="66">
        <f t="shared" si="0"/>
        <v>68.76939999999999</v>
      </c>
      <c r="N14" s="3">
        <v>15.2</v>
      </c>
      <c r="O14" s="66">
        <v>67.239099999999993</v>
      </c>
      <c r="P14" s="66"/>
      <c r="Q14" s="66">
        <v>67.238600000000005</v>
      </c>
      <c r="R14" s="66">
        <f t="shared" si="1"/>
        <v>67.238849999999999</v>
      </c>
    </row>
    <row r="15" spans="1:18" x14ac:dyDescent="0.2">
      <c r="A15" s="3">
        <v>10.1</v>
      </c>
      <c r="B15" s="66">
        <v>72.843400000000003</v>
      </c>
      <c r="C15" s="66"/>
      <c r="D15" s="66">
        <v>72.842500000000001</v>
      </c>
      <c r="E15" s="66">
        <f t="shared" si="2"/>
        <v>72.842950000000002</v>
      </c>
      <c r="H15" s="3">
        <v>16.100000000000001</v>
      </c>
      <c r="I15" s="66">
        <v>68.6721</v>
      </c>
      <c r="J15" s="66"/>
      <c r="K15" s="66">
        <v>68.671599999999998</v>
      </c>
      <c r="L15" s="66">
        <f t="shared" si="0"/>
        <v>68.671850000000006</v>
      </c>
      <c r="N15" s="3">
        <v>16.2</v>
      </c>
      <c r="O15" s="66">
        <v>69.712500000000006</v>
      </c>
      <c r="P15" s="66"/>
      <c r="Q15" s="66">
        <v>69.712400000000002</v>
      </c>
      <c r="R15" s="66">
        <f t="shared" si="1"/>
        <v>69.712450000000004</v>
      </c>
    </row>
    <row r="16" spans="1:18" x14ac:dyDescent="0.2">
      <c r="A16" s="3">
        <v>10.199999999999999</v>
      </c>
      <c r="B16" s="66">
        <v>72.436400000000006</v>
      </c>
      <c r="C16" s="66"/>
      <c r="D16" s="66">
        <v>72.4358</v>
      </c>
      <c r="E16" s="66">
        <f t="shared" si="2"/>
        <v>72.43610000000001</v>
      </c>
      <c r="H16" s="3">
        <v>18.100000000000001</v>
      </c>
      <c r="I16" s="66">
        <v>68.666799999999995</v>
      </c>
      <c r="J16" s="66"/>
      <c r="K16" s="66">
        <v>68.666399999999996</v>
      </c>
      <c r="L16" s="66">
        <f t="shared" si="0"/>
        <v>68.666599999999988</v>
      </c>
      <c r="N16" s="3">
        <v>18.2</v>
      </c>
      <c r="O16" s="66">
        <v>70.477599999999995</v>
      </c>
      <c r="P16" s="66"/>
      <c r="Q16" s="66">
        <v>70.476699999999994</v>
      </c>
      <c r="R16" s="66">
        <f t="shared" si="1"/>
        <v>70.477149999999995</v>
      </c>
    </row>
    <row r="17" spans="1:18" x14ac:dyDescent="0.2">
      <c r="A17" s="3">
        <v>11.1</v>
      </c>
      <c r="B17" s="66">
        <v>73.760599999999997</v>
      </c>
      <c r="C17" s="66"/>
      <c r="D17" s="66">
        <v>73.759799999999998</v>
      </c>
      <c r="E17" s="66">
        <f t="shared" si="2"/>
        <v>73.760199999999998</v>
      </c>
      <c r="H17" s="3">
        <v>19.100000000000001</v>
      </c>
      <c r="I17" s="66">
        <v>71.837800000000001</v>
      </c>
      <c r="J17" s="66"/>
      <c r="K17" s="66">
        <v>71.837299999999999</v>
      </c>
      <c r="L17" s="66">
        <f t="shared" si="0"/>
        <v>71.837549999999993</v>
      </c>
      <c r="N17" s="3">
        <v>19.2</v>
      </c>
      <c r="O17" s="66">
        <v>72.090400000000002</v>
      </c>
      <c r="P17" s="66"/>
      <c r="Q17" s="66">
        <v>72.0899</v>
      </c>
      <c r="R17" s="66">
        <f t="shared" si="1"/>
        <v>72.090149999999994</v>
      </c>
    </row>
    <row r="18" spans="1:18" x14ac:dyDescent="0.2">
      <c r="A18" s="3">
        <v>11.2</v>
      </c>
      <c r="B18" s="66">
        <v>70.509900000000002</v>
      </c>
      <c r="C18" s="66"/>
      <c r="D18" s="66">
        <v>70.509500000000003</v>
      </c>
      <c r="E18" s="66">
        <f t="shared" si="2"/>
        <v>70.509700000000009</v>
      </c>
      <c r="H18" s="3">
        <v>20.100000000000001</v>
      </c>
      <c r="I18" s="66">
        <v>71.064899999999994</v>
      </c>
      <c r="J18" s="66"/>
      <c r="K18" s="66">
        <v>71.064499999999995</v>
      </c>
      <c r="L18" s="66">
        <f t="shared" si="0"/>
        <v>71.064699999999988</v>
      </c>
      <c r="N18" s="3">
        <v>20.2</v>
      </c>
      <c r="O18" s="66">
        <v>73.561800000000005</v>
      </c>
      <c r="P18" s="66"/>
      <c r="Q18" s="66">
        <v>73.561199999999999</v>
      </c>
      <c r="R18" s="66">
        <f t="shared" si="1"/>
        <v>73.561499999999995</v>
      </c>
    </row>
    <row r="19" spans="1:18" x14ac:dyDescent="0.2">
      <c r="A19" s="3">
        <v>12.1</v>
      </c>
      <c r="B19" s="66">
        <v>72.456199999999995</v>
      </c>
      <c r="C19" s="66"/>
      <c r="D19" s="66">
        <v>72.455600000000004</v>
      </c>
      <c r="E19" s="66">
        <f t="shared" si="2"/>
        <v>72.4559</v>
      </c>
      <c r="H19" s="3">
        <v>21.1</v>
      </c>
      <c r="I19" s="66">
        <v>73.269199999999998</v>
      </c>
      <c r="J19" s="66"/>
      <c r="K19" s="66">
        <v>73.268699999999995</v>
      </c>
      <c r="L19" s="66">
        <f t="shared" si="0"/>
        <v>73.26894999999999</v>
      </c>
      <c r="N19" s="3">
        <v>21.2</v>
      </c>
      <c r="O19" s="66">
        <v>71.853499999999997</v>
      </c>
      <c r="P19" s="66"/>
      <c r="Q19" s="66">
        <v>71.853499999999997</v>
      </c>
      <c r="R19" s="66">
        <f t="shared" si="1"/>
        <v>71.853499999999997</v>
      </c>
    </row>
    <row r="20" spans="1:18" x14ac:dyDescent="0.2">
      <c r="A20" s="3">
        <v>12.2</v>
      </c>
      <c r="B20" s="66">
        <v>73.349699999999999</v>
      </c>
      <c r="C20" s="66"/>
      <c r="D20" s="66">
        <v>73.349400000000003</v>
      </c>
      <c r="E20" s="66">
        <f t="shared" si="2"/>
        <v>73.349549999999994</v>
      </c>
      <c r="H20" s="3">
        <v>22.1</v>
      </c>
      <c r="I20" s="66">
        <v>68.403999999999996</v>
      </c>
      <c r="J20" s="66">
        <v>68.403899999999993</v>
      </c>
      <c r="K20" s="66">
        <v>68.405199999999994</v>
      </c>
      <c r="L20" s="66">
        <f t="shared" si="0"/>
        <v>68.404366666666661</v>
      </c>
      <c r="N20" s="3">
        <v>22.2</v>
      </c>
      <c r="O20" s="66">
        <v>71.188599999999994</v>
      </c>
      <c r="P20" s="66">
        <v>71.188199999999995</v>
      </c>
      <c r="Q20" s="66">
        <v>71.189899999999994</v>
      </c>
      <c r="R20" s="66">
        <f t="shared" si="1"/>
        <v>71.188900000000004</v>
      </c>
    </row>
    <row r="21" spans="1:18" x14ac:dyDescent="0.2">
      <c r="A21" s="3">
        <v>13.1</v>
      </c>
      <c r="B21" s="66">
        <v>68.698800000000006</v>
      </c>
      <c r="C21" s="66"/>
      <c r="D21" s="66">
        <v>68.697800000000001</v>
      </c>
      <c r="E21" s="66">
        <f t="shared" si="2"/>
        <v>68.698300000000003</v>
      </c>
      <c r="H21" s="3">
        <v>23.1</v>
      </c>
      <c r="I21" s="66">
        <v>71.703599999999994</v>
      </c>
      <c r="J21" s="66"/>
      <c r="K21" s="66">
        <v>71.703000000000003</v>
      </c>
      <c r="L21" s="66">
        <f t="shared" si="0"/>
        <v>71.703299999999999</v>
      </c>
      <c r="N21" s="3">
        <v>23.2</v>
      </c>
      <c r="O21" s="66">
        <v>71.002499999999998</v>
      </c>
      <c r="P21" s="66"/>
      <c r="Q21" s="66">
        <v>71.001800000000003</v>
      </c>
      <c r="R21" s="66">
        <f t="shared" si="1"/>
        <v>71.00215</v>
      </c>
    </row>
    <row r="22" spans="1:18" x14ac:dyDescent="0.2">
      <c r="A22" s="3">
        <v>13.2</v>
      </c>
      <c r="B22" s="66">
        <v>69.042199999999994</v>
      </c>
      <c r="C22" s="66"/>
      <c r="D22" s="66">
        <v>69.041700000000006</v>
      </c>
      <c r="E22" s="66">
        <f t="shared" si="2"/>
        <v>69.04195</v>
      </c>
      <c r="H22" s="3">
        <v>24.1</v>
      </c>
      <c r="I22" s="66">
        <v>71.351799999999997</v>
      </c>
      <c r="J22" s="66"/>
      <c r="K22" s="66">
        <v>71.351200000000006</v>
      </c>
      <c r="L22" s="66">
        <f t="shared" si="0"/>
        <v>71.351500000000001</v>
      </c>
      <c r="N22" s="3">
        <v>24.2</v>
      </c>
      <c r="O22" s="66">
        <v>71.001300000000001</v>
      </c>
      <c r="P22" s="66"/>
      <c r="Q22" s="66">
        <v>71.001300000000001</v>
      </c>
      <c r="R22" s="66">
        <f t="shared" si="1"/>
        <v>71.001300000000001</v>
      </c>
    </row>
    <row r="23" spans="1:18" x14ac:dyDescent="0.2">
      <c r="A23" s="3">
        <v>14.1</v>
      </c>
      <c r="B23" s="66">
        <v>68.685000000000002</v>
      </c>
      <c r="C23" s="66"/>
      <c r="D23" s="66">
        <v>68.684600000000003</v>
      </c>
      <c r="E23" s="66">
        <f t="shared" si="2"/>
        <v>68.684799999999996</v>
      </c>
      <c r="H23" s="3">
        <v>26.1</v>
      </c>
      <c r="I23" s="66">
        <v>71.191299999999998</v>
      </c>
      <c r="J23" s="66"/>
      <c r="K23" s="66">
        <v>71.1905</v>
      </c>
      <c r="L23" s="66">
        <f t="shared" si="0"/>
        <v>71.190899999999999</v>
      </c>
      <c r="N23" s="3">
        <v>26.2</v>
      </c>
      <c r="O23" s="66">
        <v>68.245599999999996</v>
      </c>
      <c r="P23" s="66"/>
      <c r="Q23" s="66">
        <v>68.245099999999994</v>
      </c>
      <c r="R23" s="66">
        <f t="shared" si="1"/>
        <v>68.245350000000002</v>
      </c>
    </row>
    <row r="24" spans="1:18" x14ac:dyDescent="0.2">
      <c r="A24" s="3">
        <v>14.2</v>
      </c>
      <c r="B24" s="66">
        <v>69.251000000000005</v>
      </c>
      <c r="C24" s="66"/>
      <c r="D24" s="66">
        <v>69.250399999999999</v>
      </c>
      <c r="E24" s="66">
        <f t="shared" si="2"/>
        <v>69.250699999999995</v>
      </c>
    </row>
    <row r="25" spans="1:18" x14ac:dyDescent="0.2">
      <c r="A25" s="3">
        <v>15.1</v>
      </c>
      <c r="B25" s="66">
        <v>68.769599999999997</v>
      </c>
      <c r="C25" s="66"/>
      <c r="D25" s="66">
        <v>68.769199999999998</v>
      </c>
      <c r="E25" s="66">
        <f t="shared" si="2"/>
        <v>68.76939999999999</v>
      </c>
    </row>
    <row r="26" spans="1:18" x14ac:dyDescent="0.2">
      <c r="A26" s="3">
        <v>15.2</v>
      </c>
      <c r="B26" s="66">
        <v>67.239099999999993</v>
      </c>
      <c r="C26" s="66"/>
      <c r="D26" s="66">
        <v>67.238600000000005</v>
      </c>
      <c r="E26" s="66">
        <f t="shared" si="2"/>
        <v>67.238849999999999</v>
      </c>
    </row>
    <row r="27" spans="1:18" x14ac:dyDescent="0.2">
      <c r="A27" s="3">
        <v>16.100000000000001</v>
      </c>
      <c r="B27" s="66">
        <v>68.6721</v>
      </c>
      <c r="C27" s="66"/>
      <c r="D27" s="66">
        <v>68.671599999999998</v>
      </c>
      <c r="E27" s="66">
        <f t="shared" si="2"/>
        <v>68.671850000000006</v>
      </c>
    </row>
    <row r="28" spans="1:18" x14ac:dyDescent="0.2">
      <c r="A28" s="3">
        <v>16.2</v>
      </c>
      <c r="B28" s="66">
        <v>69.712500000000006</v>
      </c>
      <c r="C28" s="66"/>
      <c r="D28" s="66">
        <v>69.712400000000002</v>
      </c>
      <c r="E28" s="66">
        <f t="shared" si="2"/>
        <v>69.712450000000004</v>
      </c>
    </row>
    <row r="29" spans="1:18" x14ac:dyDescent="0.2">
      <c r="A29" s="3">
        <v>18.100000000000001</v>
      </c>
      <c r="B29" s="66">
        <v>68.666799999999995</v>
      </c>
      <c r="C29" s="66"/>
      <c r="D29" s="66">
        <v>68.666399999999996</v>
      </c>
      <c r="E29" s="66">
        <f t="shared" si="2"/>
        <v>68.666599999999988</v>
      </c>
    </row>
    <row r="30" spans="1:18" x14ac:dyDescent="0.2">
      <c r="A30" s="3">
        <v>18.2</v>
      </c>
      <c r="B30" s="66">
        <v>70.477599999999995</v>
      </c>
      <c r="C30" s="66"/>
      <c r="D30" s="66">
        <v>70.476699999999994</v>
      </c>
      <c r="E30" s="66">
        <f t="shared" si="2"/>
        <v>70.477149999999995</v>
      </c>
    </row>
    <row r="31" spans="1:18" x14ac:dyDescent="0.2">
      <c r="A31" s="3">
        <v>19.100000000000001</v>
      </c>
      <c r="B31" s="66">
        <v>71.837800000000001</v>
      </c>
      <c r="C31" s="66"/>
      <c r="D31" s="66">
        <v>71.837299999999999</v>
      </c>
      <c r="E31" s="66">
        <f t="shared" si="2"/>
        <v>71.837549999999993</v>
      </c>
    </row>
    <row r="32" spans="1:18" x14ac:dyDescent="0.2">
      <c r="A32" s="3">
        <v>19.2</v>
      </c>
      <c r="B32" s="66">
        <v>72.090400000000002</v>
      </c>
      <c r="C32" s="66"/>
      <c r="D32" s="66">
        <v>72.0899</v>
      </c>
      <c r="E32" s="66">
        <f t="shared" si="2"/>
        <v>72.090149999999994</v>
      </c>
    </row>
    <row r="33" spans="1:5" x14ac:dyDescent="0.2">
      <c r="A33" s="3">
        <v>20.100000000000001</v>
      </c>
      <c r="B33" s="66">
        <v>71.064899999999994</v>
      </c>
      <c r="C33" s="66"/>
      <c r="D33" s="66">
        <v>71.064499999999995</v>
      </c>
      <c r="E33" s="66">
        <f t="shared" si="2"/>
        <v>71.064699999999988</v>
      </c>
    </row>
    <row r="34" spans="1:5" x14ac:dyDescent="0.2">
      <c r="A34" s="3">
        <v>20.2</v>
      </c>
      <c r="B34" s="66">
        <v>73.561800000000005</v>
      </c>
      <c r="C34" s="66"/>
      <c r="D34" s="66">
        <v>73.561199999999999</v>
      </c>
      <c r="E34" s="66">
        <f t="shared" si="2"/>
        <v>73.561499999999995</v>
      </c>
    </row>
    <row r="35" spans="1:5" x14ac:dyDescent="0.2">
      <c r="A35" s="3">
        <v>21.1</v>
      </c>
      <c r="B35" s="66">
        <v>73.269199999999998</v>
      </c>
      <c r="C35" s="66"/>
      <c r="D35" s="66">
        <v>73.268699999999995</v>
      </c>
      <c r="E35" s="66">
        <f t="shared" si="2"/>
        <v>73.26894999999999</v>
      </c>
    </row>
    <row r="36" spans="1:5" x14ac:dyDescent="0.2">
      <c r="A36" s="3">
        <v>21.2</v>
      </c>
      <c r="B36" s="66">
        <v>71.853499999999997</v>
      </c>
      <c r="C36" s="66"/>
      <c r="D36" s="66">
        <v>71.853499999999997</v>
      </c>
      <c r="E36" s="66">
        <f t="shared" si="2"/>
        <v>71.853499999999997</v>
      </c>
    </row>
    <row r="37" spans="1:5" x14ac:dyDescent="0.2">
      <c r="A37" s="3">
        <v>22.1</v>
      </c>
      <c r="B37" s="66">
        <v>68.403999999999996</v>
      </c>
      <c r="C37" s="66">
        <v>68.403899999999993</v>
      </c>
      <c r="D37" s="66">
        <v>68.405199999999994</v>
      </c>
      <c r="E37" s="66">
        <f t="shared" si="2"/>
        <v>68.404366666666661</v>
      </c>
    </row>
    <row r="38" spans="1:5" x14ac:dyDescent="0.2">
      <c r="A38" s="3">
        <v>22.2</v>
      </c>
      <c r="B38" s="66">
        <v>71.188599999999994</v>
      </c>
      <c r="C38" s="66">
        <v>71.188199999999995</v>
      </c>
      <c r="D38" s="66">
        <v>71.189899999999994</v>
      </c>
      <c r="E38" s="66">
        <f t="shared" si="2"/>
        <v>71.188900000000004</v>
      </c>
    </row>
    <row r="39" spans="1:5" x14ac:dyDescent="0.2">
      <c r="A39" s="3">
        <v>23.1</v>
      </c>
      <c r="B39" s="66">
        <v>71.703599999999994</v>
      </c>
      <c r="C39" s="66"/>
      <c r="D39" s="66">
        <v>71.703000000000003</v>
      </c>
      <c r="E39" s="66">
        <f t="shared" si="2"/>
        <v>71.703299999999999</v>
      </c>
    </row>
    <row r="40" spans="1:5" x14ac:dyDescent="0.2">
      <c r="A40" s="3">
        <v>23.2</v>
      </c>
      <c r="B40" s="66">
        <v>71.002499999999998</v>
      </c>
      <c r="C40" s="66"/>
      <c r="D40" s="66">
        <v>71.001800000000003</v>
      </c>
      <c r="E40" s="66">
        <f t="shared" si="2"/>
        <v>71.00215</v>
      </c>
    </row>
    <row r="41" spans="1:5" x14ac:dyDescent="0.2">
      <c r="A41" s="3">
        <v>24.1</v>
      </c>
      <c r="B41" s="66">
        <v>71.351799999999997</v>
      </c>
      <c r="C41" s="66"/>
      <c r="D41" s="66">
        <v>71.351200000000006</v>
      </c>
      <c r="E41" s="66">
        <f t="shared" si="2"/>
        <v>71.351500000000001</v>
      </c>
    </row>
    <row r="42" spans="1:5" x14ac:dyDescent="0.2">
      <c r="A42" s="3">
        <v>24.2</v>
      </c>
      <c r="B42" s="66">
        <v>71.001300000000001</v>
      </c>
      <c r="C42" s="66"/>
      <c r="D42" s="66">
        <v>71.001300000000001</v>
      </c>
      <c r="E42" s="66">
        <f t="shared" si="2"/>
        <v>71.001300000000001</v>
      </c>
    </row>
    <row r="43" spans="1:5" x14ac:dyDescent="0.2">
      <c r="A43" s="3">
        <v>26.1</v>
      </c>
      <c r="B43" s="66">
        <v>71.191299999999998</v>
      </c>
      <c r="C43" s="66"/>
      <c r="D43" s="66">
        <v>71.1905</v>
      </c>
      <c r="E43" s="66">
        <f t="shared" si="2"/>
        <v>71.190899999999999</v>
      </c>
    </row>
    <row r="44" spans="1:5" x14ac:dyDescent="0.2">
      <c r="A44" s="3">
        <v>26.2</v>
      </c>
      <c r="B44" s="66">
        <v>68.245599999999996</v>
      </c>
      <c r="C44" s="66"/>
      <c r="D44" s="66">
        <v>68.245099999999994</v>
      </c>
      <c r="E44" s="66">
        <f t="shared" si="2"/>
        <v>68.245350000000002</v>
      </c>
    </row>
    <row r="47" spans="1:5" x14ac:dyDescent="0.2">
      <c r="B47" s="7"/>
    </row>
    <row r="49" spans="2:2" x14ac:dyDescent="0.2">
      <c r="B49" s="7"/>
    </row>
    <row r="51" spans="2:2" x14ac:dyDescent="0.2">
      <c r="B51" s="7"/>
    </row>
    <row r="53" spans="2:2" x14ac:dyDescent="0.2">
      <c r="B53" s="7"/>
    </row>
    <row r="55" spans="2:2" x14ac:dyDescent="0.2">
      <c r="B55" s="7"/>
    </row>
    <row r="57" spans="2:2" x14ac:dyDescent="0.2">
      <c r="B57" s="7"/>
    </row>
    <row r="59" spans="2:2" x14ac:dyDescent="0.2">
      <c r="B59" s="7"/>
    </row>
    <row r="61" spans="2:2" x14ac:dyDescent="0.2">
      <c r="B61" s="7"/>
    </row>
    <row r="63" spans="2:2" x14ac:dyDescent="0.2">
      <c r="B63" s="7"/>
    </row>
    <row r="65" spans="2:2" x14ac:dyDescent="0.2">
      <c r="B65" s="7"/>
    </row>
    <row r="67" spans="2:2" x14ac:dyDescent="0.2">
      <c r="B67" s="7"/>
    </row>
    <row r="69" spans="2:2" x14ac:dyDescent="0.2">
      <c r="B69" s="7"/>
    </row>
    <row r="71" spans="2:2" x14ac:dyDescent="0.2">
      <c r="B71" s="7"/>
    </row>
    <row r="73" spans="2:2" x14ac:dyDescent="0.2">
      <c r="B73" s="7"/>
    </row>
    <row r="75" spans="2:2" x14ac:dyDescent="0.2">
      <c r="B75" s="7"/>
    </row>
    <row r="77" spans="2:2" x14ac:dyDescent="0.2">
      <c r="B77" s="7"/>
    </row>
    <row r="79" spans="2:2" x14ac:dyDescent="0.2">
      <c r="B79" s="7"/>
    </row>
    <row r="81" spans="2:2" x14ac:dyDescent="0.2">
      <c r="B81" s="7"/>
    </row>
    <row r="83" spans="2:2" x14ac:dyDescent="0.2">
      <c r="B83" s="7"/>
    </row>
    <row r="85" spans="2:2" x14ac:dyDescent="0.2">
      <c r="B85" s="7"/>
    </row>
    <row r="87" spans="2:2" x14ac:dyDescent="0.2">
      <c r="B87" s="7"/>
    </row>
  </sheetData>
  <sortState ref="A47:B88">
    <sortCondition ref="A47:A88"/>
  </sortState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XWS texture summary</vt:lpstr>
      <vt:lpstr>Tx calc formulas</vt:lpstr>
      <vt:lpstr>Texture merge beaker wts.</vt:lpstr>
      <vt:lpstr>Beaker wts. by analysis date</vt:lpstr>
      <vt:lpstr>Texture-raw data</vt:lpstr>
      <vt:lpstr>Texture-clean beaker wts</vt:lpstr>
      <vt:lpstr>AD-OD conversion factors</vt:lpstr>
    </vt:vector>
  </TitlesOfParts>
  <Company>Duke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 heine</dc:creator>
  <cp:lastModifiedBy>Paul Heine</cp:lastModifiedBy>
  <dcterms:created xsi:type="dcterms:W3CDTF">2012-03-20T02:13:18Z</dcterms:created>
  <dcterms:modified xsi:type="dcterms:W3CDTF">2015-09-03T01:38:56Z</dcterms:modified>
</cp:coreProperties>
</file>